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115" windowHeight="13290" tabRatio="728" activeTab="0"/>
  </bookViews>
  <sheets>
    <sheet name="KQKD-Q3-2010" sheetId="1" r:id="rId1"/>
    <sheet name="BCDKT_Q3_2010" sheetId="2" r:id="rId2"/>
    <sheet name="LCTT-Q3-2010-PP Truc tiep" sheetId="3" r:id="rId3"/>
    <sheet name="So sanh ty le" sheetId="4" r:id="rId4"/>
    <sheet name="04-TMinh 1-7-hn-Q3-2010" sheetId="5" r:id="rId5"/>
    <sheet name="05-TMinh 8+9-hn-Q3-2010" sheetId="6" r:id="rId6"/>
    <sheet name="06-TMinh 10+11+12-hn-Q3-2010" sheetId="7" r:id="rId7"/>
    <sheet name="07-TMinh 13-19--TH Q3-2010" sheetId="8" r:id="rId8"/>
    <sheet name="08-T--Minh 20+21-hn-Q3-2010" sheetId="9" r:id="rId9"/>
    <sheet name="09-TMinh 22--34-hn-Q3-2010" sheetId="10" r:id="rId10"/>
  </sheets>
  <definedNames/>
  <calcPr fullCalcOnLoad="1"/>
</workbook>
</file>

<file path=xl/comments4.xml><?xml version="1.0" encoding="utf-8"?>
<comments xmlns="http://schemas.openxmlformats.org/spreadsheetml/2006/main">
  <authors>
    <author>Home</author>
    <author>VNN.R9</author>
  </authors>
  <commentList>
    <comment ref="A14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tai san NH/ no phai tra
</t>
        </r>
      </text>
    </comment>
    <comment ref="A15" authorId="1">
      <text>
        <r>
          <rPr>
            <b/>
            <sz val="8"/>
            <rFont val="Tahoma"/>
            <family val="0"/>
          </rPr>
          <t>VNN.R9:</t>
        </r>
        <r>
          <rPr>
            <sz val="8"/>
            <rFont val="Tahoma"/>
            <family val="0"/>
          </rPr>
          <t xml:space="preserve">
Tai san ngan han/No ngan han</t>
        </r>
      </text>
    </comment>
    <comment ref="A16" authorId="1">
      <text>
        <r>
          <rPr>
            <b/>
            <sz val="8"/>
            <rFont val="Tahoma"/>
            <family val="0"/>
          </rPr>
          <t>VNN.R9:</t>
        </r>
        <r>
          <rPr>
            <sz val="8"/>
            <rFont val="Tahoma"/>
            <family val="0"/>
          </rPr>
          <t xml:space="preserve">
Tien/Nophai tra</t>
        </r>
      </text>
    </comment>
  </commentList>
</comments>
</file>

<file path=xl/sharedStrings.xml><?xml version="1.0" encoding="utf-8"?>
<sst xmlns="http://schemas.openxmlformats.org/spreadsheetml/2006/main" count="926" uniqueCount="734">
  <si>
    <t>Tỷ suất lợi nhuận trước thuế trên tổng tài sản</t>
  </si>
  <si>
    <t>Tỷ suất lợi nhuận sau thuế trên tổng tài sản</t>
  </si>
  <si>
    <t>Tỷ suất lợi nhuận sau thuế trên vốn chủ sở hữu</t>
  </si>
  <si>
    <t>Công ty CP Phát triển hạ tầng Vĩnh Phúc</t>
  </si>
  <si>
    <t>Mẫu số: B02 a -DN</t>
  </si>
  <si>
    <t>Khu CN: Khai - Quang, Vĩnh - Yên, Vĩnh - Phúc</t>
  </si>
  <si>
    <t>Ban hành thêo quyết định số: 15/2006/QĐ-BTC</t>
  </si>
  <si>
    <t>Ngày 20 tháng 03 Năm 2006 của bộ trưởng Bộ Tài Chính</t>
  </si>
  <si>
    <t xml:space="preserve">                         BÁO CÁO KẾT QUẢ HOẠT ĐỘNG KINH DOANH GIỮA NIÊN ĐỘ</t>
  </si>
  <si>
    <t>Quý III năm 2010</t>
  </si>
  <si>
    <t>Đơn vị tính: Đồng (VNĐ)</t>
  </si>
  <si>
    <t>CHỈ TIÊU</t>
  </si>
  <si>
    <t>MÃ SỐ</t>
  </si>
  <si>
    <t>THUYẾT          MINH</t>
  </si>
  <si>
    <t>QUÝ  3</t>
  </si>
  <si>
    <t>LŨY KẾ TỪ ĐẦU NĂM ĐẾN CUỐI QUÍ III</t>
  </si>
  <si>
    <t>NĂM NAY</t>
  </si>
  <si>
    <t xml:space="preserve">1- Doanh thu bán hàng và cung cấp dịch vụ </t>
  </si>
  <si>
    <t>VI.25</t>
  </si>
  <si>
    <t>2- Các khoản giảm trừ doanh thu</t>
  </si>
  <si>
    <t>3- Doanh thu thuần về bán hàng và cung cấp dịch vụ (10 = 01- 02)</t>
  </si>
  <si>
    <t>4- Giá vốn hàng bán</t>
  </si>
  <si>
    <t>VI.27</t>
  </si>
  <si>
    <t>5-  Lợi nhuận gộp về bán hàng và cung cấp dịch vụ (20 = 10 - 11)</t>
  </si>
  <si>
    <t>6-  Doanh thu hoạt động tài chính</t>
  </si>
  <si>
    <t>VI.26</t>
  </si>
  <si>
    <t>7-  Chi phí tài chính</t>
  </si>
  <si>
    <t>VI.28</t>
  </si>
  <si>
    <t xml:space="preserve">        Trong đó:   chi phí lãi vay</t>
  </si>
  <si>
    <t>8-  Chi phí bán hàng</t>
  </si>
  <si>
    <t>9-  Chi phí quản lý doanh nghiệp</t>
  </si>
  <si>
    <t>10-  Lợi nhuận thuần từ hoạt động kinh doanh</t>
  </si>
  <si>
    <t xml:space="preserve">        (30 =20+ (21 -22)-(24 + 25)</t>
  </si>
  <si>
    <t>11-  Thu nhập khác</t>
  </si>
  <si>
    <t>12-  Chi phí khác</t>
  </si>
  <si>
    <t>13-  Lợi nhuận khác ( 40 = 31 - 32 )</t>
  </si>
  <si>
    <t>14-  Tổng lợi nhuận kế toán trước thuế  (50 = 30 + 40 )</t>
  </si>
  <si>
    <t>15-  Chi phí thuế TNDN Hiện hành</t>
  </si>
  <si>
    <t>VI.29</t>
  </si>
  <si>
    <t>16-  Chi phí thuế TNDN Hoãn lại</t>
  </si>
  <si>
    <t>VI.30</t>
  </si>
  <si>
    <t>17-  Lợi nhuận sau thuế TNDN  (60 = 50 - 51 - 52 )</t>
  </si>
  <si>
    <t>18-  Lãi cơ bản trên cổ phiếu (*)</t>
  </si>
  <si>
    <t>Ghi chú: (*) Chỉ tiêu này chỉ áp dụng đối với công ty cổ phần.</t>
  </si>
  <si>
    <t>Lập ngày: 30 Tháng 09 năm 2010</t>
  </si>
  <si>
    <t xml:space="preserve">               Người lập biểu                                 Kế toán trưởng</t>
  </si>
  <si>
    <t>Tổng giám đốc</t>
  </si>
  <si>
    <t xml:space="preserve">                  (Ký, họ tên)                                       ( Ký, họ tên)</t>
  </si>
  <si>
    <t>(Ký, họ tên, đóng dấu)</t>
  </si>
  <si>
    <t xml:space="preserve">            Nguyễn Thị Hoàn                                 Phan Văn Vinh</t>
  </si>
  <si>
    <t>Văn Phụng Hà</t>
  </si>
  <si>
    <t>Mẫu số: B 01 a - DN</t>
  </si>
  <si>
    <t xml:space="preserve">Ban hành theo QĐ số: 15/2006 QĐ-BTC </t>
  </si>
  <si>
    <t>Ngày 20 tháng 03 năm 2006 của bộ trưởng Bộ Tài Chính</t>
  </si>
  <si>
    <t>BẢNG CÂN ĐỐI KẾ TOÁN GIỮA NIÊN ĐỘ</t>
  </si>
  <si>
    <t>Tại ngày: 30 Tháng 9 năm 2010</t>
  </si>
  <si>
    <t>Đơn vị tính:  Đồng (VNĐ)</t>
  </si>
  <si>
    <t>TÀI  SẢN</t>
  </si>
  <si>
    <t>THUYẾT MINH</t>
  </si>
  <si>
    <t>SỐ CUỐI QUÝ III (30/09/2010)</t>
  </si>
  <si>
    <t>SỐ ĐẦU NĂM (01/01/2010)</t>
  </si>
  <si>
    <t xml:space="preserve"> A - Tài sản  ngắn hạn (100=110+120+130+140+150) </t>
  </si>
  <si>
    <t>I.  Tiền và các khoản tương đương tiền</t>
  </si>
  <si>
    <t xml:space="preserve">1.  Tiền </t>
  </si>
  <si>
    <t>V.01</t>
  </si>
  <si>
    <t>2.  Các khoản tương đương tiền</t>
  </si>
  <si>
    <t>II.  Các khoản đầu tư tài chính ngắn hạn</t>
  </si>
  <si>
    <t>V.02</t>
  </si>
  <si>
    <t xml:space="preserve">2.  Đầu tư ngắn hạn </t>
  </si>
  <si>
    <t xml:space="preserve">3.  Dự phòng giảm giá đầu tư ngắn hạn (*) </t>
  </si>
  <si>
    <t>III.  Các khoản phải thu ngắn hạn</t>
  </si>
  <si>
    <t>1.  Phải thu  khách hàng</t>
  </si>
  <si>
    <t>2.  Trả trước cho người bán</t>
  </si>
  <si>
    <t>3.  Phải thu nội bộ ngắn hạn</t>
  </si>
  <si>
    <t>4.  Phải thu theo tiến độ kế hoạch hợp đồng xây dựng.</t>
  </si>
  <si>
    <t>5. Các khoản phải thu khác</t>
  </si>
  <si>
    <t>V.03</t>
  </si>
  <si>
    <t>6.  Dự phòng  phải thu ngắn hạn khó đòi khó đòi (*)</t>
  </si>
  <si>
    <t>IV.  Hàng tồn kho</t>
  </si>
  <si>
    <t>1.  Hàng tồn kho</t>
  </si>
  <si>
    <t>V.04</t>
  </si>
  <si>
    <t>2.  Dự phòng giảm giá hàng tồn kho (*)</t>
  </si>
  <si>
    <t>V.  Tài sản ngắn hạn khác khác</t>
  </si>
  <si>
    <t>1.  Chi phí trả trước ngắn hạn</t>
  </si>
  <si>
    <t>2.  Thuế GTGT được khấu trừ</t>
  </si>
  <si>
    <t>3.  Thuế và các khoản khác phải thu nhà nước</t>
  </si>
  <si>
    <t>V.05</t>
  </si>
  <si>
    <t>5.  Tài sản ngắn hạn khác</t>
  </si>
  <si>
    <t>B - Tài sản dài hạn (200=210+220+240+250+260)</t>
  </si>
  <si>
    <t>I.  Các khoản phải thu dài hạn</t>
  </si>
  <si>
    <t>1.  Phải thu dài hạn của khách hàng</t>
  </si>
  <si>
    <t xml:space="preserve">2.  Vốn kinh doanh ở đơn vị trực thuộc </t>
  </si>
  <si>
    <t>3.  Phải thu dài hạn nội bộ</t>
  </si>
  <si>
    <t>V.06</t>
  </si>
  <si>
    <t>4.  Phải thu dài hạn khác</t>
  </si>
  <si>
    <t>V.07</t>
  </si>
  <si>
    <t>5   Dự phòng phải thu dài hạn khó đòi (*)</t>
  </si>
  <si>
    <t>II-  Tài sản cố định</t>
  </si>
  <si>
    <t>1.  Tài sản cố định hữu hình</t>
  </si>
  <si>
    <t>*   Nguyên giá</t>
  </si>
  <si>
    <t>*   Giá trị hao mòn lũy kế (*)</t>
  </si>
  <si>
    <t>2.  Tài sản cố định thuê tài chính</t>
  </si>
  <si>
    <t>V.09</t>
  </si>
  <si>
    <t>3.  Tài sản cố định vô hình</t>
  </si>
  <si>
    <t>V.10</t>
  </si>
  <si>
    <t>4.  Chi phí XDCB Dở dang</t>
  </si>
  <si>
    <t>V.11</t>
  </si>
  <si>
    <t>III.  Bất động sản đầu tư</t>
  </si>
  <si>
    <t>V.12</t>
  </si>
  <si>
    <t>IV.   Các khoản đầu tư tài chính dài hạn</t>
  </si>
  <si>
    <t>1.  Đầu tư vào công ty con</t>
  </si>
  <si>
    <t>2.  Đầu tư vào công ty, liên kết, liên doanh.</t>
  </si>
  <si>
    <t>3.  Đầu tư dài hạn khác</t>
  </si>
  <si>
    <t>V.13</t>
  </si>
  <si>
    <t>4.  Dự phòng giảm giá đầu tư tài chính dài hạn (*)</t>
  </si>
  <si>
    <t>V.  Tài sản dài hạn khác</t>
  </si>
  <si>
    <t>1.  Chi phí trả trước dài hạn</t>
  </si>
  <si>
    <t>V.14</t>
  </si>
  <si>
    <t>2.  Tài sản thuế thu nhập hoãn lại</t>
  </si>
  <si>
    <t>V.21</t>
  </si>
  <si>
    <t>3.  Tài sản dài hạn khác</t>
  </si>
  <si>
    <t>TỔNG CỘNG TÀI SẢN  (270 = 100 + 200)</t>
  </si>
  <si>
    <t>NGUỒN VỐN</t>
  </si>
  <si>
    <t xml:space="preserve">     A - Nợ phải trả ( 300 =310 + 330 ) </t>
  </si>
  <si>
    <t>I.  Nợ ngắn hạn</t>
  </si>
  <si>
    <t>1.  Vay và nợ ngắn hạn</t>
  </si>
  <si>
    <t>V.15</t>
  </si>
  <si>
    <t>2.  Phải trả  người bán</t>
  </si>
  <si>
    <t>3.  Người mua trả tiền trước</t>
  </si>
  <si>
    <t>4.  Thuế và các khoản phải nộp nhà nước</t>
  </si>
  <si>
    <t>V.16</t>
  </si>
  <si>
    <t>5.    Phải trả người lao động</t>
  </si>
  <si>
    <t>7.    phải trả nội bộ</t>
  </si>
  <si>
    <t>8.    Phải trả theo tiến độ kế hoạch hợp đồng xây dựng</t>
  </si>
  <si>
    <t>9.    Các khoản phải trả, phải nộp ngắn hạn khác</t>
  </si>
  <si>
    <t>V.18</t>
  </si>
  <si>
    <t>10.  Dự phòng phải trả ngắn hạn</t>
  </si>
  <si>
    <t>11.  Quỹ khen thưởng,  phúc lợi</t>
  </si>
  <si>
    <t>II.  Nợ dài hạn</t>
  </si>
  <si>
    <t>1.  Phải trả dài hạn người bán</t>
  </si>
  <si>
    <t>2.  Phải trả dài hạn nội bộ</t>
  </si>
  <si>
    <t>V.19</t>
  </si>
  <si>
    <t>3.  Phải trả dài hạn khác</t>
  </si>
  <si>
    <t>4.  Vay và nợ dài hạn</t>
  </si>
  <si>
    <t>V.20</t>
  </si>
  <si>
    <t>5.  Thuế thu nhập hoãn lại phải trả</t>
  </si>
  <si>
    <t>6.  Dự phòng trợ cấp mất việc làm</t>
  </si>
  <si>
    <t>7.  Dự phòng phải trả dài hạn</t>
  </si>
  <si>
    <t>8.  Doanh thu chưa thực hiện</t>
  </si>
  <si>
    <t xml:space="preserve">      B - vốn chủ sở hữu: (400 = 410 + 430 )</t>
  </si>
  <si>
    <t>I.  Vốn chủ sở hữu</t>
  </si>
  <si>
    <t>V.22</t>
  </si>
  <si>
    <t>1.  Vốn đầu tư của chủ sở hữu</t>
  </si>
  <si>
    <t>2.  Thặng dư vốn cổ  phần</t>
  </si>
  <si>
    <t>3.  Vốn khác của chủ sở hữu</t>
  </si>
  <si>
    <t>4.  Cổ phiếu quỹ  (*)</t>
  </si>
  <si>
    <t>5.  Chênh lệch đánh giá lại tài sản</t>
  </si>
  <si>
    <t>6.  Chênh lệch tỷ giá hối đoái</t>
  </si>
  <si>
    <t>7.  Quỹ đầu tư phát triển</t>
  </si>
  <si>
    <t>8.   Quỹ dự phòng tài chính</t>
  </si>
  <si>
    <t>9.   Quỹ khác thuộc vốn chủ sở hữu</t>
  </si>
  <si>
    <t>10. Lợi nhuận sau thuế chưa phân phối</t>
  </si>
  <si>
    <t>11.  Nguồn vốn đầu tư XDCB</t>
  </si>
  <si>
    <t>II.  Nguồn kinh phí và quỹ khác</t>
  </si>
  <si>
    <t xml:space="preserve">2.  Nguồn kinh phí </t>
  </si>
  <si>
    <t>V.23</t>
  </si>
  <si>
    <t>4.  Nguồn kinh phí đã hình thành  TSCĐ</t>
  </si>
  <si>
    <t>TỔNG CỘNG NGUỒN VỐN ( 440 = 300 + 400 )</t>
  </si>
  <si>
    <t>CÁC CHỈ TIÊU NGOÀI BẢNG CÂN ĐỐI KẾ TOÁN</t>
  </si>
  <si>
    <t>SỐ CUỐI KỲ (30/09/2010)</t>
  </si>
  <si>
    <t>1. Tài sản thuê ngoài</t>
  </si>
  <si>
    <t xml:space="preserve">2. Vật tư, hàng hoá nhận giữ hộ, nhận gia công </t>
  </si>
  <si>
    <t>3. Hàng hoá nhận bán hộ, nhận ký gửi, ký cược</t>
  </si>
  <si>
    <t>4. Nợ khó đòi đã xử lý</t>
  </si>
  <si>
    <t>5. Ngoại tệ các loại</t>
  </si>
  <si>
    <t>Chú ý: Số liệu trong các chỉ tiêu có dấu (*) Được ghi bằng số âm dưới hình thức ghi trong ngoặc đơn</t>
  </si>
  <si>
    <t xml:space="preserve">    Người lập biểu                                      Kế toán trưởng</t>
  </si>
  <si>
    <t xml:space="preserve">          (Ký, họ tên)                                            Ký, Họ tên)</t>
  </si>
  <si>
    <t>(Ký, Họ tên, đóng dấu)</t>
  </si>
  <si>
    <t xml:space="preserve">   Nguyễn Thị Hoàn                                    Phan Văn Vinh</t>
  </si>
  <si>
    <t>Mẫu số: B03 a -DN</t>
  </si>
  <si>
    <t>BÁO CÁO LƯU CHUYỂN TIỀN TỆ GIỮA NIÊN ĐỘ</t>
  </si>
  <si>
    <t xml:space="preserve">(Theo phương pháp trực tiếp) </t>
  </si>
  <si>
    <t>I. Lưu chuyển tiền từ hoạt động kinh Doanh</t>
  </si>
  <si>
    <t>1. Tiền thu từ bán hàng, cung cấp dịch vụ và doanh thu khác</t>
  </si>
  <si>
    <t>2. Tiền chi cho người cung cấp hàng hóavà dịch vụ</t>
  </si>
  <si>
    <t>3. Tiền chi trả cho người lao động</t>
  </si>
  <si>
    <t>4. Tiền chi trả lãi vay</t>
  </si>
  <si>
    <t>5. Tiền chi nộp thuế thu nhập doanh nghiệp</t>
  </si>
  <si>
    <t>6. Tiền thu khác từ hoạt động kinh doanh</t>
  </si>
  <si>
    <t>7. Tiền chi khác từ hoạt động kinh doanh</t>
  </si>
  <si>
    <t>Lưu chuyển tiền thuần từ hoạt động kinh doanh</t>
  </si>
  <si>
    <t>II. Lưu chuyển tiền từ hoạt động đầu tư</t>
  </si>
  <si>
    <t>1. Tiền chi để mua sắm xây dựng TSCĐ và các tài sản dài hạn khác</t>
  </si>
  <si>
    <t xml:space="preserve">2. Tiền thu từ thanh lý , nhượng bán TSCĐ và các tài sản dài hạn khác </t>
  </si>
  <si>
    <t>3. Tiền chi cho vay, mua các công cụ nợ của đơn vị khác</t>
  </si>
  <si>
    <t>4. Tiền thu hồi cho vay bán lại các công cụ nợ của đơn vị khác</t>
  </si>
  <si>
    <t>5. Tiền chi đầu tư  góp vốn vào đơn vị khác</t>
  </si>
  <si>
    <t>6. Tiền thu hồi đầu tư góp vốn  vào đơn vị khác</t>
  </si>
  <si>
    <t>7. Tiền thu lãi cho vay,  cổ tức và lợi nhuận được chia</t>
  </si>
  <si>
    <t>Lưu chuyển tiền thuần từ hoạt động đầu tư</t>
  </si>
  <si>
    <t>III.  Lưu chuyển tiền từ hoạt động tài chính</t>
  </si>
  <si>
    <t>1. Tiền thu từ phát hành cổ phiếu, nhận vốn góp của chủ sở hữu</t>
  </si>
  <si>
    <t>2. Tiền chi trả vốn góp cho các chủ sở hữu mua lại cổ phiếu của doanh nghiệp đã phát hành</t>
  </si>
  <si>
    <t>3. Tiền vay ngắn hạn, dài hạn nhận được</t>
  </si>
  <si>
    <t>4. Tiền chi trả nợ gốc vay</t>
  </si>
  <si>
    <t>5. Tiền chi trả nợ thuê tài chính</t>
  </si>
  <si>
    <t>6. Cổ tức, lợi nhuận đã trả cho chủ sở hữu</t>
  </si>
  <si>
    <t>Lưu chuyển tiền thuần từ hoạt động tài chính</t>
  </si>
  <si>
    <t>Lưu chuyển tiền thuần trong kỳ (20+30+40 )</t>
  </si>
  <si>
    <t xml:space="preserve">Tiền và tương đương tiền đầu kỳ </t>
  </si>
  <si>
    <t>Ảnh hưởng của thay đổi tỷ giá hối đoái quy đổi ngoại tệ</t>
  </si>
  <si>
    <t>Tiền và tương đương tiền cuối kỳ (70=50+60+61)</t>
  </si>
  <si>
    <t>VII-34</t>
  </si>
  <si>
    <t>Mẫu số: B 09 a - DN</t>
  </si>
  <si>
    <t>Khu CN: Khai Quang, Vĩnh Yên, Vĩnh Phúc</t>
  </si>
  <si>
    <t>BẢN THUYẾT MINH  BÁO CÁO TÀI CHÍNH</t>
  </si>
  <si>
    <t>Quý III  năm 2010</t>
  </si>
  <si>
    <t>I.  Đặc điểm hoạt động của doanh nghiệp</t>
  </si>
  <si>
    <t>1.  Hình thức sở hữu vốn:  là công ty cổ phần.</t>
  </si>
  <si>
    <t xml:space="preserve">     Công ty cổ phần phát triển hạ tầng Vĩnh Phúc ( Sau đây gọi tắt là :Công Ty) hoạt động theo</t>
  </si>
  <si>
    <t xml:space="preserve">    giấy chứng nhận đăng ký kinh doanh l;ần đầu số:1903 000 030 do sở kế hoạch và đầu tư tỉnh</t>
  </si>
  <si>
    <t xml:space="preserve">    Vĩnh Phúc cấp ngày: 16 tháng 06 năm 2003 . Công ty đã có 7 lần thay đổi giấy phép đăng ký</t>
  </si>
  <si>
    <t xml:space="preserve">    kinh doanh lần thay đổi gần đây nhất là ngày:06 tháng 01 năm 2009 do sở kế hoạch và đầu tư</t>
  </si>
  <si>
    <t xml:space="preserve">    tỉnh Vĩnh Phúc cấp với tổng số vốn điều lệ  tăng lên là:   35,285,000,000 đồng</t>
  </si>
  <si>
    <t xml:space="preserve">           Công ty  có trụ sở chính tại: Khu công nghiệp Khai Quang Phường Khai Quang, Thành phố</t>
  </si>
  <si>
    <t xml:space="preserve">    Vĩnh Yên tỉnh Vĩnh Phúc</t>
  </si>
  <si>
    <t xml:space="preserve">2.  Ngành nghề kinh doanh kinh doanh: </t>
  </si>
  <si>
    <t xml:space="preserve">   Hoạt động chính của công ty là:</t>
  </si>
  <si>
    <t xml:space="preserve">   -   Đầu tư xây dựng và kinh doanh hạ tầng khu, Cụm công nghiệp khu đô thị, nhà ở.</t>
  </si>
  <si>
    <t xml:space="preserve">   -   Kinh doanh bất động sản</t>
  </si>
  <si>
    <t xml:space="preserve">   -   Kinh doanh các dịch vụ du lịch.</t>
  </si>
  <si>
    <t xml:space="preserve">   -   Xây dựng công trình dân dụng, công nghiệp.</t>
  </si>
  <si>
    <t xml:space="preserve">   -   Xây dựng công trình Giao thông</t>
  </si>
  <si>
    <t xml:space="preserve">   -   Xây dựng công trình thuỷ lợi</t>
  </si>
  <si>
    <t xml:space="preserve">   -   Dịch vụ chuyển giao công nghệ.</t>
  </si>
  <si>
    <t xml:space="preserve">  </t>
  </si>
  <si>
    <t xml:space="preserve">   -   Môi giới thương mại.</t>
  </si>
  <si>
    <t xml:space="preserve">   -   Kinh doanh lữ hành nội địa</t>
  </si>
  <si>
    <t xml:space="preserve">   -   Đại lý bán lẻ xăng dầu và các chế phẩm dầu mỡ</t>
  </si>
  <si>
    <t xml:space="preserve">   -   Đại lý mua bán, ký gửi hàng hoá</t>
  </si>
  <si>
    <t xml:space="preserve">   -   Đại lý dịch vụ bưu chính viễn thông</t>
  </si>
  <si>
    <t xml:space="preserve">   -   Đại lý bán vé máy bay</t>
  </si>
  <si>
    <t xml:space="preserve">   -   Đại lý bạo hiểm</t>
  </si>
  <si>
    <t xml:space="preserve">   -   Vận tải hàng hoá đường bộ bằng ô tô</t>
  </si>
  <si>
    <t xml:space="preserve">   -   Mua bán lương thực thực phẩm, Rượu, Bia, Thuốc lá, nước giải khát</t>
  </si>
  <si>
    <t xml:space="preserve">   -   Mua bán vật tư, máy móc thiết bị phục vụ các ngành</t>
  </si>
  <si>
    <t xml:space="preserve">   -   Thiết kế kết cấu công trình dân dụng và công nghiệp</t>
  </si>
  <si>
    <t xml:space="preserve">   -   Tư vấn giám sát  xây dựng công trình giao thông.</t>
  </si>
  <si>
    <t xml:space="preserve">   -   Sản xuất cây xanh.</t>
  </si>
  <si>
    <t xml:space="preserve">   -   Mua bán cây xanh, đại lý dịch vụ điện, nước.</t>
  </si>
  <si>
    <t xml:space="preserve">4.  Đặc điểm hoạt động của doanh nghiệp trong năm tài chính có ảnh hưởng đến báo cáo tài chính  </t>
  </si>
  <si>
    <t xml:space="preserve">       Do nâng cấp từ cụm lên khu công nghiệp, mở rộng khu công nghiệp phải tiền hành kiểm kê tài sản của</t>
  </si>
  <si>
    <t xml:space="preserve">       nhân dân để tiến hành BTGPMB  có nhiều khó khăn .</t>
  </si>
  <si>
    <t xml:space="preserve">       Trong đó:  Diện tích đất thuộc xã Quất Lưu, huyện Bình Xuyên là: 24 Ha</t>
  </si>
  <si>
    <t xml:space="preserve">                         Diện tích đất thuộc xã Tam Hợp, huyện Bình Xuyên là: 0,9 Ha</t>
  </si>
  <si>
    <t xml:space="preserve">                         Diện tích đất thuộc xã P. Khai Quang,Tx Vĩnh Yên, là:  46,2141 Ha</t>
  </si>
  <si>
    <t>II - Kỳ kế toán, đơn vị tiền tệ sử dụng trong kế toán.</t>
  </si>
  <si>
    <t>1-  Kỳ kế toán  theo năm dương lịch bắt đầu từ : ngày 01 tháng 01 năm 2010 Kết thúc vào ngày : 31/12/2010</t>
  </si>
  <si>
    <t>2-  Đơn vị tiền tệ sử dụng trong kế toán:  Đồng  (VNĐ)</t>
  </si>
  <si>
    <t>III - Chuẩn mực và chế độ kế toán áp dụng</t>
  </si>
  <si>
    <t>1-  Chế độ kế toán áp dụng:  Chế độ kế toán doanh nghiệp vừa và nhỏ.</t>
  </si>
  <si>
    <t>2-  Tuyên bố về việc tuân thủ chuẩn mực kế toán và chế độ kế toán</t>
  </si>
  <si>
    <t>3-  Hình thức kế toán áp dụng:  chứng từ ghi sổ.</t>
  </si>
  <si>
    <t>IV - Các chính sách kế toán áp dụng</t>
  </si>
  <si>
    <t>1- Nguyên tắc ghi nhận các khoản tiền và các khoản tương đương tiền:</t>
  </si>
  <si>
    <t xml:space="preserve">    Phương pháp chuyển đổi các đồng tiền khac sử dụng trong kế toán: Căn cứ nghiệp vụ kinh tế phát sinh</t>
  </si>
  <si>
    <t>hoặc tỷ giá giao dịch bình quân trên thị trường ngoại tệ liên ngân hàng do ngân hàng nhà nước  Việt Nam</t>
  </si>
  <si>
    <t>công bố tại thời điểm phát sinh nghiệp vụ kinh tế để ghi sổ kế toán.</t>
  </si>
  <si>
    <t>2-  Nguyên tắc ghi nhận hàng tồn kho</t>
  </si>
  <si>
    <t xml:space="preserve">            - Nguyên tắc ghi nhận hàng tồn kho  :giá đích danh</t>
  </si>
  <si>
    <t xml:space="preserve">            - Phương pháp tính giá trị hàng tồn kho  : phương pháp kê khai thường xuyên</t>
  </si>
  <si>
    <t xml:space="preserve">            - Phương pháp hạch toán hàng tồn kho</t>
  </si>
  <si>
    <t xml:space="preserve">            - Phương pháp lạp dự toán hàng tồn kho</t>
  </si>
  <si>
    <t>3-  Nguyên tắc ghi nhận và khấu hao TSCĐ và bất động sản đầu tư.</t>
  </si>
  <si>
    <t xml:space="preserve">            - Ghi nhận theo nguyên giá.Trong bảng cân đối kế toán được phản ánh 3 chỉ tiêu:Nguyên giá,</t>
  </si>
  <si>
    <t xml:space="preserve">             hao mòn luỹ kế , giá trị còn lại.</t>
  </si>
  <si>
    <t xml:space="preserve">            - Nguyên tắc ghi nhận TSCĐ  ( hữu hình, Vô hình, Thuê tài chính )</t>
  </si>
  <si>
    <t xml:space="preserve">            - Phương pháp khấu hao TSCĐ Hữu hình, vô hình, thuê tài chính: Theo phương pháp đường thẳng</t>
  </si>
  <si>
    <t>4-  Nguyên tắc ghi nhận và khấu hao bất động sảnđầu tư:</t>
  </si>
  <si>
    <t xml:space="preserve">            - Nguyên tắc ghi nhận bất động sản đầu tư</t>
  </si>
  <si>
    <t xml:space="preserve">            - Phương pháp khấu hao bất động sản đầu tư</t>
  </si>
  <si>
    <t>5-  Nguyên tắc ghi nhận các khoản đầu tư tài chính.</t>
  </si>
  <si>
    <t xml:space="preserve">             - Các khoản đầu tư vào công ty con, công ty liên kết,góp vốn vào cơ sở kinh doanh đồng kiểm soát.</t>
  </si>
  <si>
    <t xml:space="preserve">             - Các khoản đầu tư chứng khoán ngắn hạn</t>
  </si>
  <si>
    <t xml:space="preserve">             - Các khoản đầu tư chứng khoán dài hạn</t>
  </si>
  <si>
    <t xml:space="preserve">             - Phương pháp lập dự phòng giảm giá đầu tư ngắn hạn, dài hạn.</t>
  </si>
  <si>
    <t>6-  Nguyên tắc ghi nhận vốn hoá các khoản chi phí đi vay:</t>
  </si>
  <si>
    <t xml:space="preserve">             - Nguyên tắc ghi nhận chi phí đi vay.</t>
  </si>
  <si>
    <t xml:space="preserve">             - Tỷ lệ vốn hoá được sử dụng để xác định chi phí đi vay được vốn hoá trong kỳ</t>
  </si>
  <si>
    <t>7-  Nguyen tắc ghi nhận và vốn hoá các khoản chi phí khác:</t>
  </si>
  <si>
    <t xml:space="preserve">             - Chi phí trả trước</t>
  </si>
  <si>
    <t xml:space="preserve">              - Chi phí khác</t>
  </si>
  <si>
    <t xml:space="preserve">              -Phương pháp phân bổ chi phí trả trước</t>
  </si>
  <si>
    <t xml:space="preserve">              - Phưpơng pháp và thời gian phân bổ lợi thế thương mại.</t>
  </si>
  <si>
    <t>8-  Nguyên tắc ghi nhận chi phí phải trả:</t>
  </si>
  <si>
    <t>9-  Nguyên tắc và phương pháp ghi nhận các khoản dự phòng phải trả.</t>
  </si>
  <si>
    <t>10- Nguyên tắc ghi nhận vốn chủ sở hữu:</t>
  </si>
  <si>
    <t xml:space="preserve">               - Nguyên tắc ghi nhận vốn đầu tư của chủ sở hữu, Được ghi nhận theo  vốn thực góp.</t>
  </si>
  <si>
    <t xml:space="preserve">               - Nguyên tắc ghi nhận chênh lệch  đánh giá lại tài sản</t>
  </si>
  <si>
    <t xml:space="preserve">               - Nguyên tắc ghi nhận chênh lệch tỷ giá</t>
  </si>
  <si>
    <t xml:space="preserve">               - Nguyên tắc ghi nhận lợi nhuận chưa phân phối</t>
  </si>
  <si>
    <t>11-  Nguyên tắc và phương pháp ghi nhận doanh thu:</t>
  </si>
  <si>
    <t xml:space="preserve">               - Doanh thu bán hàng</t>
  </si>
  <si>
    <t xml:space="preserve">               - Doanh thu cung cấp dịch vụ</t>
  </si>
  <si>
    <t xml:space="preserve">               - Doanh thu hoạt động tài chính</t>
  </si>
  <si>
    <t xml:space="preserve">               - Doanh thu hoợp đồng xây dựng</t>
  </si>
  <si>
    <t>12-  Nguyên tắc và phương pháp ghi nhận chiphí tài chính:</t>
  </si>
  <si>
    <t>13-  Nguyên tắc và phương pháp ghi nhận chi phí thuế thu nhập doanh nghiệp hiện hành</t>
  </si>
  <si>
    <t xml:space="preserve">                 chi phí thuế thu nhập doanh nghiệp hoãn lại</t>
  </si>
  <si>
    <t>14-  Các nghiệp vụ dự phồng rủi ro hối đoái.</t>
  </si>
  <si>
    <t>15-  Các nguyên tắc và phương pháp kế toán khác.</t>
  </si>
  <si>
    <t>V--Thông tin bổ sung cho các khoản mục trình bày trong bảng cân đối kế toán</t>
  </si>
  <si>
    <t>Đơn vị tính: (đồng)</t>
  </si>
  <si>
    <t>01 - Tiền:</t>
  </si>
  <si>
    <t>Số cuối kỳ            (30/09/2010)</t>
  </si>
  <si>
    <t>Số đầu năm (1/1/2010)</t>
  </si>
  <si>
    <t xml:space="preserve">     - Tiền mặt</t>
  </si>
  <si>
    <t xml:space="preserve">     - Tiền gửi ngân hàng</t>
  </si>
  <si>
    <t xml:space="preserve">     - Tiền đang chuyển</t>
  </si>
  <si>
    <t xml:space="preserve">     - Các khoản tương đương tiền</t>
  </si>
  <si>
    <t>Cộng</t>
  </si>
  <si>
    <t>02 - Các khoản đầu tư tài chính ngắn hạn</t>
  </si>
  <si>
    <t>Số lượng</t>
  </si>
  <si>
    <t>Giá trị</t>
  </si>
  <si>
    <t xml:space="preserve">     - cổ phiếu   đầu tư ngắn hạn</t>
  </si>
  <si>
    <t>Cổ phiếu : QTC</t>
  </si>
  <si>
    <t>Cổ phiếu : ACB</t>
  </si>
  <si>
    <t>Cổ phiếu : L18</t>
  </si>
  <si>
    <t>Cổ phiếu : BCC</t>
  </si>
  <si>
    <t>Cộng đầu tư cổ phiếu</t>
  </si>
  <si>
    <r>
      <t xml:space="preserve">     - Đầu tư ngắn hạn khác  (</t>
    </r>
    <r>
      <rPr>
        <b/>
        <sz val="8"/>
        <rFont val="Arial"/>
        <family val="2"/>
      </rPr>
      <t>Tiền gửi có kỳ hạn</t>
    </r>
    <r>
      <rPr>
        <b/>
        <sz val="10"/>
        <rFont val="Arial"/>
        <family val="2"/>
      </rPr>
      <t>)</t>
    </r>
  </si>
  <si>
    <t xml:space="preserve">     - Dự phòng giảm giá đầu tư ngắn hạn</t>
  </si>
  <si>
    <t xml:space="preserve"> Cộng Các khoản đầu tư tài chính ngắn hạn</t>
  </si>
  <si>
    <t>03 - Các khoản phải thu ngắn hạn khác</t>
  </si>
  <si>
    <t xml:space="preserve">     - Trợ cấp ốm đau , thai sản từ BHXH</t>
  </si>
  <si>
    <t xml:space="preserve">     - Phải thu lãi tiền gửi  có kỳ hạn</t>
  </si>
  <si>
    <t xml:space="preserve">     - Phải thu người lao động</t>
  </si>
  <si>
    <t xml:space="preserve">     - Phải thu khác</t>
  </si>
  <si>
    <t>04 - Hàng tồn kho</t>
  </si>
  <si>
    <t xml:space="preserve">     - Hàng mua đang đi đường</t>
  </si>
  <si>
    <t xml:space="preserve">     - Nguyên liệu, vật liệu</t>
  </si>
  <si>
    <t xml:space="preserve">     - Công cụ, dụng cụ</t>
  </si>
  <si>
    <t xml:space="preserve">     - Chi phí sản xuất kinh doanh dở dang</t>
  </si>
  <si>
    <t xml:space="preserve">     - Thành phẩm</t>
  </si>
  <si>
    <t xml:space="preserve">     - Hàng hoá</t>
  </si>
  <si>
    <t xml:space="preserve">     - Hàng gửi đi bán</t>
  </si>
  <si>
    <t xml:space="preserve">     - Hàng hoá kho bảo thuế</t>
  </si>
  <si>
    <t xml:space="preserve">     - Hàng hoá bất động sản</t>
  </si>
  <si>
    <t>Cộng giá gốc hàng tồn kho</t>
  </si>
  <si>
    <t>* Giá trị gii sổ của hàng tồn kho dùng để thế chấp, cầm cố.</t>
  </si>
  <si>
    <t xml:space="preserve">     đảm bảo các khoản nợ phải trả.</t>
  </si>
  <si>
    <t>* Giá trị hoàn nhập dự phòng giảm giá hàng tồn khổtng năm....</t>
  </si>
  <si>
    <t>* Các trường hợp hoặc sự kiện dẫn đến phải trích thêm hoặc</t>
  </si>
  <si>
    <t xml:space="preserve">  hoàn nhập dự phòng giảm giá hàng tồn kho.......</t>
  </si>
  <si>
    <t>05 - Thuế và các khoản phải thu nhà nước.</t>
  </si>
  <si>
    <t xml:space="preserve">     - Thuế thu nhập doanh nghiệp nộp thừa</t>
  </si>
  <si>
    <t xml:space="preserve">     - Thuế GTGT được khấu trừ</t>
  </si>
  <si>
    <t xml:space="preserve">     - Các khoản khác phải thu nhà nước</t>
  </si>
  <si>
    <t>06 - Phải thu dài hạn nội bộ</t>
  </si>
  <si>
    <t xml:space="preserve">     - Cho vay dài hạn nội bộ</t>
  </si>
  <si>
    <t xml:space="preserve">     - Phải thu dài hạn nội bộ khác</t>
  </si>
  <si>
    <t xml:space="preserve"> </t>
  </si>
  <si>
    <t>07 - Phải thu dài hạn khác</t>
  </si>
  <si>
    <t xml:space="preserve">     - Ký quỹ, ký cược dài hạn</t>
  </si>
  <si>
    <t xml:space="preserve">     - Cho vay không có lãi</t>
  </si>
  <si>
    <t xml:space="preserve">     - Phải thu dài hạn khác</t>
  </si>
  <si>
    <t>08 - Tăng giảm  TSCĐ  Hữu hình</t>
  </si>
  <si>
    <t>Khoản mục</t>
  </si>
  <si>
    <t>Nhà cửa vât kiến trúc</t>
  </si>
  <si>
    <t>Máy móc  thiết bị</t>
  </si>
  <si>
    <t>Phương tiệnvận tải, truyền dẫn</t>
  </si>
  <si>
    <t>Thiết bị dụng cụ quản lý</t>
  </si>
  <si>
    <t>Cây lâu năm và súc vậtcho Sản phẩm</t>
  </si>
  <si>
    <t>TSCĐ  Khác</t>
  </si>
  <si>
    <t>Tổng cộng</t>
  </si>
  <si>
    <t>I.  Nguyên giá TSCĐ</t>
  </si>
  <si>
    <t>Số dư đầu năm</t>
  </si>
  <si>
    <t xml:space="preserve"> - Mua trong năm</t>
  </si>
  <si>
    <t xml:space="preserve"> - Đầu tư XDCB hoàn thành</t>
  </si>
  <si>
    <t xml:space="preserve"> - Tăng khác</t>
  </si>
  <si>
    <t xml:space="preserve"> - Chuyển sang BĐS Đầu tư   (,,,)</t>
  </si>
  <si>
    <t xml:space="preserve"> - Thanh lý, nhượng bán         (,,,)</t>
  </si>
  <si>
    <t xml:space="preserve"> - Giảm khác                           (,,,)</t>
  </si>
  <si>
    <t>Số dư cuối năm</t>
  </si>
  <si>
    <t>Giá trị hao mòn luỹ kế</t>
  </si>
  <si>
    <t xml:space="preserve"> - Khấu hao trong  quý</t>
  </si>
  <si>
    <t xml:space="preserve"> - Chuyển sang BĐS Đầu tu  (,,,)</t>
  </si>
  <si>
    <t xml:space="preserve"> - Thanh lý nhượng bán         (,.,)</t>
  </si>
  <si>
    <t xml:space="preserve"> - Giảm khác                          (,,,)</t>
  </si>
  <si>
    <t>Giá trị còn lại của TSCĐ HHình</t>
  </si>
  <si>
    <t xml:space="preserve">   - Tại ngày đầu năm</t>
  </si>
  <si>
    <t xml:space="preserve">   - Tại ngày cuối năm</t>
  </si>
  <si>
    <t xml:space="preserve">  - Giá trị còn lại cuối năm của TSCĐ Hữu hình đã dùng để thế chấp, cầm cố,đảm bảo các khoản vay:</t>
  </si>
  <si>
    <t xml:space="preserve">  -Nguyên giá TSCĐ cuối năm đã khấu hao hết nhưng vẫn còn sử dụng</t>
  </si>
  <si>
    <t xml:space="preserve">  - Nguyên giá TSCĐ cuối năm chờ thanh lý:</t>
  </si>
  <si>
    <t xml:space="preserve">  - Các cam kết về việc mua, bán TSCĐ, hữu hình có giá trị lớn trong tương lai:</t>
  </si>
  <si>
    <t xml:space="preserve">  - Các thay đổi khác về TSCĐ hữu hình</t>
  </si>
  <si>
    <t>09 - Tăng giảm TSCĐ thuê tài chính</t>
  </si>
  <si>
    <t>TSCĐ  Hữu hình  Khác</t>
  </si>
  <si>
    <t>TSCĐ  vô hình  Khác</t>
  </si>
  <si>
    <t>Thuê tài chính</t>
  </si>
  <si>
    <t xml:space="preserve"> Số dư đầu năm</t>
  </si>
  <si>
    <t xml:space="preserve"> - Thuê tài chính trong năm</t>
  </si>
  <si>
    <t xml:space="preserve"> - Mua lại TSCĐ thuê tài chính</t>
  </si>
  <si>
    <t xml:space="preserve"> - Trả lại TSCĐ thuê  tài chính (.)</t>
  </si>
  <si>
    <t xml:space="preserve"> - Giảm khác                            (.)</t>
  </si>
  <si>
    <t xml:space="preserve"> - Khấu hao trong năm</t>
  </si>
  <si>
    <t xml:space="preserve">Giá trị còn lại của TSCĐ </t>
  </si>
  <si>
    <t>thuê tài chính</t>
  </si>
  <si>
    <t xml:space="preserve">  * Tiền thuê phát sinh thêm được ghinhậnlà chi phí trong năm.</t>
  </si>
  <si>
    <t xml:space="preserve">  * Căn cứ để xác định tiền thuê phát sinh thêm:</t>
  </si>
  <si>
    <t xml:space="preserve">  * Điều khoản gia hạn thuê hoặc quyền được mua tài sản:</t>
  </si>
  <si>
    <t>10 - Tăng giảm  bất động sản đầu tư</t>
  </si>
  <si>
    <t>Quyền sử dụng đất</t>
  </si>
  <si>
    <t xml:space="preserve">( BĐSĐT )  Cơ sở hạ tầngKCN  Khai Quang </t>
  </si>
  <si>
    <t>San lấp mặt bằng  cơ sở hạ tầng KCN: Châu Sơn Hà Nam</t>
  </si>
  <si>
    <t>Tæng céng</t>
  </si>
  <si>
    <t>I.  Nguyên giá   BĐS đầu tư</t>
  </si>
  <si>
    <t xml:space="preserve"> - Tạo ra từ nội bộ doanh nghiệp </t>
  </si>
  <si>
    <t xml:space="preserve"> - Tăng do hợp nhất kinh doanh</t>
  </si>
  <si>
    <t xml:space="preserve"> - Tăng khác    </t>
  </si>
  <si>
    <t xml:space="preserve"> - Thanh lý, nhượng bán                     (,,,,,,)</t>
  </si>
  <si>
    <t xml:space="preserve"> - Giảm khác                                      (,,,,,,)</t>
  </si>
  <si>
    <t xml:space="preserve"> - Thanh lý nhượng bán                       (,,,,,,)</t>
  </si>
  <si>
    <t xml:space="preserve"> - Giảm khác   Hoãn không để ở TSCĐ (,,,,,,)</t>
  </si>
  <si>
    <t>Giá trị còn lại của BĐSĐT</t>
  </si>
  <si>
    <t xml:space="preserve">   - Tại ngày cuối Q III</t>
  </si>
  <si>
    <t xml:space="preserve">  - Thuyết minh số liệu và giải trình khác</t>
  </si>
  <si>
    <t xml:space="preserve">  -</t>
  </si>
  <si>
    <t xml:space="preserve">  - </t>
  </si>
  <si>
    <t>11 - Chi phí XDCB dở dang:</t>
  </si>
  <si>
    <t>Số cuối kỳ(30/09/2010)</t>
  </si>
  <si>
    <t xml:space="preserve"> - Tổng chi phí XĐCB dở dang</t>
  </si>
  <si>
    <t>Trong đó :( Những công trình lớn)</t>
  </si>
  <si>
    <t xml:space="preserve"> + Công trình:</t>
  </si>
  <si>
    <t>13 - Đầu tư dài hạn khác</t>
  </si>
  <si>
    <t>Số cuối kỳ     30/09/2010</t>
  </si>
  <si>
    <t>Số đầu năm         01/01/2010</t>
  </si>
  <si>
    <t xml:space="preserve"> - Đầu tư cổ phiếu</t>
  </si>
  <si>
    <t xml:space="preserve"> - Đầu tư cổ phiếu quỹ  IDV</t>
  </si>
  <si>
    <t xml:space="preserve"> - Đầu tư trái phiếu</t>
  </si>
  <si>
    <t xml:space="preserve"> - Đầu tư  tín phiếu, kỳ phiếu</t>
  </si>
  <si>
    <t xml:space="preserve"> - Cho vay dài hạn</t>
  </si>
  <si>
    <t xml:space="preserve"> - Đầu tư liên doanh  (Cty Phú Thành)</t>
  </si>
  <si>
    <t xml:space="preserve"> - Đầu tư dài hạn khác</t>
  </si>
  <si>
    <t>14 - Chi phí trả trước dài hạn</t>
  </si>
  <si>
    <t xml:space="preserve"> - Chi phí trả trước về thuê hoạt động TSCĐ</t>
  </si>
  <si>
    <t xml:space="preserve"> - Chi phí  trả trước dài hạn  ( Dự án Hà Nam...)</t>
  </si>
  <si>
    <t xml:space="preserve"> - Chi phí nghiên cứu có giá trị lớn</t>
  </si>
  <si>
    <t>15 - Vay và nợ ngắn hạn</t>
  </si>
  <si>
    <t xml:space="preserve"> - Vay ngắn hạn</t>
  </si>
  <si>
    <t xml:space="preserve"> - Nợ dài hạn đến hạn trả</t>
  </si>
  <si>
    <t>..............</t>
  </si>
  <si>
    <t>16 - Thuế và các khoản phải nộp nhà nước</t>
  </si>
  <si>
    <t xml:space="preserve"> - Thuế GTGT</t>
  </si>
  <si>
    <t xml:space="preserve"> - Thuế thu nhập doanh nghiệp</t>
  </si>
  <si>
    <t xml:space="preserve"> - Thuế thu nhập cá nhân</t>
  </si>
  <si>
    <t xml:space="preserve"> - Thuế tài nguyên</t>
  </si>
  <si>
    <t xml:space="preserve"> - Thuế nhà đất</t>
  </si>
  <si>
    <t xml:space="preserve"> - Các loại thuế khác</t>
  </si>
  <si>
    <t xml:space="preserve"> - Các khoản phí, lệ phí,và các khoản phải nộp khác</t>
  </si>
  <si>
    <t>17 - Chi phí phải trả</t>
  </si>
  <si>
    <t xml:space="preserve"> - Trích trước chi phí tiền lương trong thời gian nghỉ phép</t>
  </si>
  <si>
    <t xml:space="preserve"> - Chi phí SCL  TSCĐ</t>
  </si>
  <si>
    <t xml:space="preserve"> - Chi phí trong thời gian ngừng kinh doanh</t>
  </si>
  <si>
    <t>18 -  Các khoản phải trả ,phải nộp ngắn hạn khác</t>
  </si>
  <si>
    <t xml:space="preserve"> - Tài sản thừa chờ giải quyết</t>
  </si>
  <si>
    <t xml:space="preserve"> - Kinh phí công đoàn</t>
  </si>
  <si>
    <t xml:space="preserve"> - Bảo hiểm xã hội</t>
  </si>
  <si>
    <t xml:space="preserve"> - Bảo hiểm Y tế</t>
  </si>
  <si>
    <t xml:space="preserve"> - Phải trả về cổ phần hoá</t>
  </si>
  <si>
    <t xml:space="preserve"> - Nhận ký quỹ, Ký cược ngắn hạn</t>
  </si>
  <si>
    <t xml:space="preserve"> - Doanh thu chưa thực hiện</t>
  </si>
  <si>
    <t xml:space="preserve"> - Các khoản phải trả phải nộp khác</t>
  </si>
  <si>
    <t>19 - Phải trả dài hạn nội bộ</t>
  </si>
  <si>
    <t xml:space="preserve"> - Vay dài hạn nội bộ</t>
  </si>
  <si>
    <t xml:space="preserve"> - ...........</t>
  </si>
  <si>
    <t xml:space="preserve"> - Phải trả dài hạn nội bộ khác</t>
  </si>
  <si>
    <t>20 - Vay và nợ dài hạn</t>
  </si>
  <si>
    <t xml:space="preserve">a -- Vay dài hạn . </t>
  </si>
  <si>
    <t xml:space="preserve">  - Vay ngân hàng</t>
  </si>
  <si>
    <t xml:space="preserve">  - Vay đối tượng khác</t>
  </si>
  <si>
    <t xml:space="preserve">  - Trái phiếu phát hành</t>
  </si>
  <si>
    <t>b-- Nợ dài hạn</t>
  </si>
  <si>
    <t xml:space="preserve">  - Thuê tài chính</t>
  </si>
  <si>
    <t xml:space="preserve">  - Nợ dài hạn khác</t>
  </si>
  <si>
    <t xml:space="preserve">  - Các khoản nợ thuê tài chính</t>
  </si>
  <si>
    <t xml:space="preserve">Thòi hạn </t>
  </si>
  <si>
    <t>Năm nay</t>
  </si>
  <si>
    <t>Năm trước</t>
  </si>
  <si>
    <t>Tổng khoản thanh toán tiền thuê tài chính</t>
  </si>
  <si>
    <t>Trả tiền lãi thuê</t>
  </si>
  <si>
    <t>Trả nợ gốc</t>
  </si>
  <si>
    <t>Từ 1 năm trở xuống</t>
  </si>
  <si>
    <t>Trên 1 năm đến 5 năm</t>
  </si>
  <si>
    <t xml:space="preserve">Trên 5 năm </t>
  </si>
  <si>
    <t>21 - Tài sản thuế thu nhập hoãn lại và thuế thu nhập hoãn lại phải trả.</t>
  </si>
  <si>
    <t>a --Tài sản thuế thu nhập hoãn lại</t>
  </si>
  <si>
    <t xml:space="preserve">  - Tài sản thuế thu nhập hoãn lại liên quan đến khoản chênh lệch</t>
  </si>
  <si>
    <t xml:space="preserve">  tạm thời được khấu trừ</t>
  </si>
  <si>
    <t xml:space="preserve">  - Tài sản thuế thu nhập hoãn lại liên quan đến khoản lỗ tính</t>
  </si>
  <si>
    <t xml:space="preserve">  thuế chưa sử dụng</t>
  </si>
  <si>
    <t xml:space="preserve">  - Tài sản thuế thu nhập hoãn lại liên quan đến khoản ưu đãi </t>
  </si>
  <si>
    <t xml:space="preserve">  tính thuế chưa sử dụng</t>
  </si>
  <si>
    <t xml:space="preserve">  - Khoản hoàn nhập tài sản thuế thu nhập hoãn lạiđã được ghi</t>
  </si>
  <si>
    <t xml:space="preserve">  nhận từ các năm trước</t>
  </si>
  <si>
    <t>Tài sản thuế thu nhập hoãn lại</t>
  </si>
  <si>
    <t>b--Thuế thu nhập hoãn lại phải trả</t>
  </si>
  <si>
    <t>Thuế thu nhập hoãn lại phải trả phát sinh từ các khoản chênh lệch tạm thời chịu thuế</t>
  </si>
  <si>
    <t>Khoản hoàn nhập thuế thu nhập hoãn lại phải trả đã được ghi nhận từ các năn trước</t>
  </si>
  <si>
    <t>Thuế thu nhập hoãn lại phải trả</t>
  </si>
  <si>
    <t>22--Vốn chủ sở hữu</t>
  </si>
  <si>
    <t xml:space="preserve"> a - Bảng đối chiếu biến động của vốn chủ sở hữu</t>
  </si>
  <si>
    <t>Danh mục</t>
  </si>
  <si>
    <t>Vốn đầu tư của chủ sở hữu</t>
  </si>
  <si>
    <t>Quỹ dự phòng tài chính</t>
  </si>
  <si>
    <t>Lợi nhuận sau thuế</t>
  </si>
  <si>
    <t>A</t>
  </si>
  <si>
    <t>Số dư đầu năm trước ( 31/12/2008)</t>
  </si>
  <si>
    <t xml:space="preserve"> - Tăng vốn trong năm trước</t>
  </si>
  <si>
    <t xml:space="preserve"> - Lãi trong năm trước</t>
  </si>
  <si>
    <t xml:space="preserve"> - Tăng khác  </t>
  </si>
  <si>
    <t xml:space="preserve"> - Giảm vốn trong năm trước</t>
  </si>
  <si>
    <t xml:space="preserve"> - Trích các quỹ</t>
  </si>
  <si>
    <t xml:space="preserve"> - Giảm vốn  : do trả cổ tức 2008</t>
  </si>
  <si>
    <t xml:space="preserve"> - Lỗ trong năm trước</t>
  </si>
  <si>
    <t xml:space="preserve"> - Giảm khác </t>
  </si>
  <si>
    <t>Số dư cuối năm trước       (Số dư đầu năm nay)</t>
  </si>
  <si>
    <t xml:space="preserve"> - Tăng vốn trong năm nay</t>
  </si>
  <si>
    <t xml:space="preserve"> - Trích các quỹ (Dự phòng tài chính.)</t>
  </si>
  <si>
    <t xml:space="preserve"> - Lãi trong năm nay</t>
  </si>
  <si>
    <t xml:space="preserve"> - Giảm vốn trong năm nay</t>
  </si>
  <si>
    <t xml:space="preserve"> - Mua cổ phiếu quỹ  IDV</t>
  </si>
  <si>
    <t xml:space="preserve"> - Lỗ trong năm nay ( Hà Nam)</t>
  </si>
  <si>
    <t xml:space="preserve"> - Nộp phạt vi phạm HC+ ủng hộ</t>
  </si>
  <si>
    <t>Số dư cuối năm nay</t>
  </si>
  <si>
    <t>b - Các giao dịch về vốn với các chủ sở hữu và phân phối cổ tức, chia lợi nhuận:</t>
  </si>
  <si>
    <t xml:space="preserve"> - Vốn đầu tư của chủ sở hữu</t>
  </si>
  <si>
    <t xml:space="preserve"> + Vốn góp đầu năm</t>
  </si>
  <si>
    <t xml:space="preserve"> + Vốn góp tăng trong năm</t>
  </si>
  <si>
    <t xml:space="preserve"> + Vốn góp giảm trong năm</t>
  </si>
  <si>
    <t xml:space="preserve"> + Vốn góp cuối năm</t>
  </si>
  <si>
    <t xml:space="preserve"> - Cổ tức, lợi nhuận đã chia.</t>
  </si>
  <si>
    <t>c -- Cổ tức</t>
  </si>
  <si>
    <t xml:space="preserve"> - Cổ tức đã công bố sau ngày kết thúc kỳ kế toán năm:</t>
  </si>
  <si>
    <t xml:space="preserve"> + Cổ tức đã công bố trên cổ phiếu phổ thông....</t>
  </si>
  <si>
    <t xml:space="preserve"> + Cổ tức đã công bố trên cổ phiếu ưu đãi....</t>
  </si>
  <si>
    <t xml:space="preserve"> - Cổ tức của cổ phiếu ưu đãi luỹ kế chưa được ghi nhận:......</t>
  </si>
  <si>
    <t>đ --Cổ phiếu</t>
  </si>
  <si>
    <t xml:space="preserve"> - Số lượng cổ phiếu đăng ký phát hành</t>
  </si>
  <si>
    <t xml:space="preserve"> - Số cổ phiếu được phép phát hành</t>
  </si>
  <si>
    <t>3.528.500 Cổ phiếu</t>
  </si>
  <si>
    <t xml:space="preserve"> - Số cổ phiếu được phép phát hành và được góp vốn đầy đủ</t>
  </si>
  <si>
    <t xml:space="preserve"> + Cổ phiếu ưu đãi</t>
  </si>
  <si>
    <t xml:space="preserve"> - Số lượng cổ phiếu được mua lại</t>
  </si>
  <si>
    <t xml:space="preserve"> + Cổ phiếu phổ thông</t>
  </si>
  <si>
    <t xml:space="preserve"> - Số lượng cổ phiếu đang lưu hành</t>
  </si>
  <si>
    <t xml:space="preserve"> - Số cổ phiếu đang lưu hành tại thời điểm cuối năm</t>
  </si>
  <si>
    <t xml:space="preserve"> - Mệnh  giá của cổ phiếu</t>
  </si>
  <si>
    <t>10.000 đ/Cổ phiếu</t>
  </si>
  <si>
    <t xml:space="preserve"> e-- Các quỹ của doanh nghiệp:</t>
  </si>
  <si>
    <t xml:space="preserve">  - Quỹ đầu tư phát triển</t>
  </si>
  <si>
    <t xml:space="preserve">  - Quỹ dự phòng tài chính</t>
  </si>
  <si>
    <t xml:space="preserve">  - Quỹ khác thuộc chủ sở hữu</t>
  </si>
  <si>
    <t xml:space="preserve"> *  Mục dích trích pập và sử dụng các quỹ của doanh nghiệp.</t>
  </si>
  <si>
    <t xml:space="preserve"> g -- Thu nhập và chi phí, lãi hoặc lỗ được ghi nhạn trực tiếp vào vốn chủ sở hữu </t>
  </si>
  <si>
    <t xml:space="preserve">  theo quy định của các chuẩn mực kế toán cụ thể.</t>
  </si>
  <si>
    <t xml:space="preserve"> 23 --Nguồn kinh phí</t>
  </si>
  <si>
    <t xml:space="preserve">  - Nguồn kinh phí được cấp trong năm</t>
  </si>
  <si>
    <t xml:space="preserve">  - Chi  sự nghiệp</t>
  </si>
  <si>
    <t xml:space="preserve">  - Nguồn kinh phí còn lại cuối năm</t>
  </si>
  <si>
    <t xml:space="preserve"> 24 --Tài sản thuê ngoài</t>
  </si>
  <si>
    <t xml:space="preserve"> 1 - Giá trị tài sản thuê ngoài</t>
  </si>
  <si>
    <t xml:space="preserve">   - TSCĐ thuê ngoài</t>
  </si>
  <si>
    <t xml:space="preserve">   - Tài sản khác thuê ngoài</t>
  </si>
  <si>
    <t xml:space="preserve"> 2 - Tổng số tiền thuê tối thiểu trong tương lai của hợp đồng thuê hoạt động tài sản</t>
  </si>
  <si>
    <t xml:space="preserve">     không huỷ ngang theo các thời hạn</t>
  </si>
  <si>
    <t xml:space="preserve">  - Từ 1 năm trở xuóng</t>
  </si>
  <si>
    <t xml:space="preserve">  - Trên 1 năm đến 5 năm</t>
  </si>
  <si>
    <t xml:space="preserve">  - trên 5 năm</t>
  </si>
  <si>
    <t>VI --Thông tin bổ sung cho các khoản mục trình bảy trong</t>
  </si>
  <si>
    <t>báo  cáo kết quả hoạt động kinh doanh.</t>
  </si>
  <si>
    <t xml:space="preserve">  Năm nay  30/09/2010</t>
  </si>
  <si>
    <t>năm trước 30/092009</t>
  </si>
  <si>
    <t>25 - Tổng doanh thu bán hàng và cung cấp dịch vụ (Mã số  01)</t>
  </si>
  <si>
    <t xml:space="preserve">Trong đó: </t>
  </si>
  <si>
    <t xml:space="preserve">  - Doanh thu bán hàng</t>
  </si>
  <si>
    <t xml:space="preserve">  - Doanh thu cung cấp dịch vụ</t>
  </si>
  <si>
    <t xml:space="preserve">  - Doanh thu hợp đồng xây dựng (Đối với doanh nghiệp có hoạt động xây lắp)</t>
  </si>
  <si>
    <t xml:space="preserve"> + Doanh thu của hợp đồng xây dựngdược ghi nhận trong kỳ</t>
  </si>
  <si>
    <t xml:space="preserve"> + Doanh thu luỹ kế của hợp đồng xây dựng dược ghi nhận đến thời điểm </t>
  </si>
  <si>
    <t xml:space="preserve">    lập báo cáo tài chính</t>
  </si>
  <si>
    <t>26 --Các khoản giảm trừ doanh thu (Mã số: 02)</t>
  </si>
  <si>
    <t>Trong đó:</t>
  </si>
  <si>
    <t xml:space="preserve">  - Chiết khấu thương mại</t>
  </si>
  <si>
    <t xml:space="preserve">  - Giảm giá hàng bán</t>
  </si>
  <si>
    <t xml:space="preserve">  - Hàng bán bị trả, lại</t>
  </si>
  <si>
    <t xml:space="preserve">  - Thuế GTGT phải nộp ( Phương pháp trực tiếp)</t>
  </si>
  <si>
    <t xml:space="preserve">  - Thuế tiêu thụ đặc biệt</t>
  </si>
  <si>
    <t xml:space="preserve">  - Thuế xuất khẩu</t>
  </si>
  <si>
    <t>27 -- Doanh thu thuần về bán hàngvà cung cấp dịch vụ (Mã số 10)</t>
  </si>
  <si>
    <t xml:space="preserve">  - Doanh thu thuần trao đổi sản phẩm, hàng hoá.</t>
  </si>
  <si>
    <t xml:space="preserve">  - Doanh thu thuần trao đổi dịch vụ</t>
  </si>
  <si>
    <t>28  -- Giá vốn hàng bán ( Mã số: 11 )</t>
  </si>
  <si>
    <t xml:space="preserve">  - Giá vốn của hàng hoá đã bán</t>
  </si>
  <si>
    <t xml:space="preserve">  - Giá vốn của thành phẩm đã bán</t>
  </si>
  <si>
    <t xml:space="preserve">  - Giá vốn của dịch vụ đã cung cấp</t>
  </si>
  <si>
    <t xml:space="preserve">  - Giá trị còn lại, chi phí nhượng bán, thanh lý</t>
  </si>
  <si>
    <t xml:space="preserve">  - Chi phí kinh doanh bất động sảnđầu tư</t>
  </si>
  <si>
    <t xml:space="preserve">  - Hao hụt, mất mát hàng tồn kho</t>
  </si>
  <si>
    <t xml:space="preserve">  - Các khoản chi phí vượt mức bình thường</t>
  </si>
  <si>
    <t xml:space="preserve">  - Dự phòng giảm giá hàng tồn kho</t>
  </si>
  <si>
    <t>29  -- Doanh thu hoạt động tài chính ( Mã số : 21)</t>
  </si>
  <si>
    <t xml:space="preserve">  - Lãi tiền gửi tiền cho vay + tiết kiệm </t>
  </si>
  <si>
    <t xml:space="preserve">  -Doanh thu đầu tư trái phếu , kỳ phiếu, tín phiếu.</t>
  </si>
  <si>
    <t xml:space="preserve">  - Cổ tức, lợi nhuận được chia.</t>
  </si>
  <si>
    <t xml:space="preserve">  - Lãi đầu tư chứng khoán (Doanh thu C K)</t>
  </si>
  <si>
    <t xml:space="preserve">  - Lãi chênh lệch tỷ giá đã thực hiện</t>
  </si>
  <si>
    <t xml:space="preserve">  - Lãi chênh lệch tỷ giá chưa thực hiện</t>
  </si>
  <si>
    <t xml:space="preserve">  - Lãi bán hàng trả chậm</t>
  </si>
  <si>
    <t xml:space="preserve">  - Doanh thu hoạt động tài chính khác</t>
  </si>
  <si>
    <t>30  - Chi phí tài chính (Mã số 22)</t>
  </si>
  <si>
    <t xml:space="preserve">  - Lãi tiền vay</t>
  </si>
  <si>
    <t xml:space="preserve">  - Chiết khấu thanh toán, lãi bán hàng trả chậm</t>
  </si>
  <si>
    <t xml:space="preserve">  - Lỗ do thanh lý các khoản đầu tư ngắn hạn, dài hạn</t>
  </si>
  <si>
    <t xml:space="preserve">  - Lỗ bán ngoại tệ</t>
  </si>
  <si>
    <t xml:space="preserve">  - Lỗ chênh lệch tỷ giá đã thực hiện</t>
  </si>
  <si>
    <t xml:space="preserve">  - Lỗ chênh lệch tỷ giá </t>
  </si>
  <si>
    <t xml:space="preserve">  - Lỗ đầu tư chứng khoán  (Giá vốn  CK)</t>
  </si>
  <si>
    <t xml:space="preserve">  - Dự phòng giảm giá chứng khoán</t>
  </si>
  <si>
    <t xml:space="preserve">  - Dự phòng giảm giá các khoản đầu tư ngắn hạn, dài hạn</t>
  </si>
  <si>
    <t xml:space="preserve">  - Chi phí tài chính khác (Phí giao dịch bán)</t>
  </si>
  <si>
    <t>Phí niêm ýet</t>
  </si>
  <si>
    <t>31  - Chi phí thuế thu nhập doanh nghiệp hiện hành</t>
  </si>
  <si>
    <t>(Mã số :51)</t>
  </si>
  <si>
    <t xml:space="preserve"> -  Chi phí thuế TNDN tính trên thu nhập chịu thuế  năm hiện hành</t>
  </si>
  <si>
    <t xml:space="preserve"> -  Điều chỉnh chi phí thuềTNDN của các năm trước vào </t>
  </si>
  <si>
    <t xml:space="preserve">    chi phí thuế TNDN năm nay</t>
  </si>
  <si>
    <t xml:space="preserve"> '- Tổng chi phí Thuế TNDN hiện hành</t>
  </si>
  <si>
    <t>32  -- Chi phí thuế thu nhập hoãn lại (Mã số: 52)</t>
  </si>
  <si>
    <t xml:space="preserve">  -  Chi phí thuế thu nhập doanh nghiệp hoãn lại phát sinh từ các khoản chênh lệch</t>
  </si>
  <si>
    <t xml:space="preserve">     tạm thời phải chịu thuế</t>
  </si>
  <si>
    <t xml:space="preserve">  - Chi phí thuế thu nhập doanh nghiệp hoãn lại phát sinh từ việc hoàn nhập tài sản thuế </t>
  </si>
  <si>
    <t xml:space="preserve">    thu nhập hoãn lại</t>
  </si>
  <si>
    <t xml:space="preserve">  - Thu nhập thuế thu nhập doanh nghiệphoãn lại phát sinh từ các khoản chênh lệch</t>
  </si>
  <si>
    <t xml:space="preserve">     tạm thời được khấu trừ.</t>
  </si>
  <si>
    <t xml:space="preserve">  - Thu nhập thuế thu nhập doanh nghiệp hoãn lại phát sinh từ các khoản lỗ tính thuế </t>
  </si>
  <si>
    <t xml:space="preserve">     và ưu đãi thuế chưa sử dụng.</t>
  </si>
  <si>
    <t xml:space="preserve">  - Thu nhập thuế thu nhập doanh nghiệp hoãn lại phát sinh từ việc hoàn nhập </t>
  </si>
  <si>
    <t xml:space="preserve">     thuế thu nhạp hoãn lại phải trả</t>
  </si>
  <si>
    <t xml:space="preserve">    Tổng chi phí thuế thu nhập hoãn lại</t>
  </si>
  <si>
    <t>33 -- Chi phí sản xuất kinh doanh theo yếu tố</t>
  </si>
  <si>
    <t xml:space="preserve">  - Chi phí nguyên liệu, vật liệu</t>
  </si>
  <si>
    <t xml:space="preserve">  - Chi phí nhân công</t>
  </si>
  <si>
    <t xml:space="preserve">  - Chi phí khấu hao TSCĐ</t>
  </si>
  <si>
    <t xml:space="preserve">  - Chi phí dịch vụ mua ngoài</t>
  </si>
  <si>
    <t xml:space="preserve">  - Chi phí khác bằng tiền </t>
  </si>
  <si>
    <t xml:space="preserve">Cộng </t>
  </si>
  <si>
    <t>VII --Thông tin bổ sung cho các khoản mục trình bày trong báo cáo  lưu chuyển tiền tệ</t>
  </si>
  <si>
    <t xml:space="preserve"> 34  --Các giao dịch không bằng tiền ảnh hưởnh đến báo cáo lưu chuyển tiền tệ và các khoản do doanh nghiệp nắm giữ mà không được sử dụng</t>
  </si>
  <si>
    <t xml:space="preserve">   a - Mua tai  sản bằng cách nhận các khoản nợ liên quan trực tiếp hoặc thông qua</t>
  </si>
  <si>
    <t xml:space="preserve">       nghiệp vụ cho thuê tài  chính:</t>
  </si>
  <si>
    <t xml:space="preserve">  - Mua doanh nghiệp thông qua phát hành cổ phiếu:</t>
  </si>
  <si>
    <t>...</t>
  </si>
  <si>
    <t xml:space="preserve">  - Chuyển nợ thành vốn chủ sở hữu:</t>
  </si>
  <si>
    <t xml:space="preserve">  b - Mua và thanh lý công ty con hoặc đơn vị kinh doanh khác trong kỳ báo cáo</t>
  </si>
  <si>
    <t xml:space="preserve">  - Tổng giá trị mua hoặc thanh lý</t>
  </si>
  <si>
    <t xml:space="preserve">  - Phần giá trị mua hoặc thanh lý được thanh toán bằng tiền </t>
  </si>
  <si>
    <t xml:space="preserve">    và các khoản tương đương tiền</t>
  </si>
  <si>
    <t xml:space="preserve">  - Số tiền và các khoản tương đương tiền thực có trong công ty con hoặc đơn vị</t>
  </si>
  <si>
    <t xml:space="preserve">    kinh doanh khác mua hoặc thanh lý.</t>
  </si>
  <si>
    <t xml:space="preserve">  - Phần giá trị tài sản(Tổng hợp theo từng loại tài sản) và nợ phải trả không</t>
  </si>
  <si>
    <t xml:space="preserve">    phải là tiền và các khoản tương đương tiền trong công ty con hoặc đơn vị </t>
  </si>
  <si>
    <t xml:space="preserve">     kinh doanh khác được mua hoặ cthanh lý trong kỳ</t>
  </si>
  <si>
    <t xml:space="preserve">  c --Trình bày giá trị và lý do của các khoản tiền và tương đương tiền lớn</t>
  </si>
  <si>
    <t xml:space="preserve">     do doanh nghiệp nắm giữ nhưng không được sử dụng do có sự hạn chế của</t>
  </si>
  <si>
    <t xml:space="preserve">     pháp luật hoặc các giàng buộc khác mà doanh nghiệp phải thực hiện.</t>
  </si>
  <si>
    <t>VIII  -- Những thông tin khác.</t>
  </si>
  <si>
    <t>Giải thichi  khoản phải thu khác TK:3388</t>
  </si>
  <si>
    <t>Tiền lãi nhận trước của 5 tỷ gửi tiết kiệm 5 năm hết hạn sẽ thu về cho công ty</t>
  </si>
  <si>
    <t>Chuyển khoản đến  : LI CO Ji  18 để mua cổ phiếu tại thời điểm 30/09 chưa nhận được  CP.</t>
  </si>
  <si>
    <t xml:space="preserve"> Sẽ thanh toán vào  đầu tháng 10/2010  </t>
  </si>
  <si>
    <t>Tiền xử lý nước thải T9/2010 của CTy Cơ khí chính xác VN1  đã tính doanh thu vào Q3/2010</t>
  </si>
  <si>
    <t xml:space="preserve"> nhưng cấp hóa đơn GTGT vào 05/10/2010</t>
  </si>
  <si>
    <t>Lãi tiền đầu tư tiết kiệm  đã xá định doanh thu  sẽ thu  số lãi này từ  qũy tiết kiện  trong Quý 4/2010</t>
  </si>
  <si>
    <t>Các khoản phải thu của  các đối tượng khác</t>
  </si>
  <si>
    <t>Hà Nam  ủng hộ vv + nghỉ mát...</t>
  </si>
  <si>
    <t>Giải thichi  khoản phải trả khác TK 3388</t>
  </si>
  <si>
    <t>Tiền san nền Lô 56 Ha UBND tỉnh Vĩnh Phúc giao cho CTy 11352569000  đã nộp 10 tỷ còn sẽ nộp tiếp</t>
  </si>
  <si>
    <t xml:space="preserve">CTy TNHH Minh Phúc  đặt trước tiền để ký lại hợp đồng  sử dụng hạ tầng KCN Khai Quang </t>
  </si>
  <si>
    <t>Một số hộ  chưa nhận tiền BTGPMB   sẽ trả tiếp khi chủ nợ đồng ý nhận</t>
  </si>
  <si>
    <t xml:space="preserve">Các nhà thầu xây dựng đặt cọc để sử dụng hạ tầng và hiàn thiện trả lại sau thi công </t>
  </si>
  <si>
    <r>
      <t xml:space="preserve">   Năm 2009 báo cáo LCTT  lập theo  PP gián tiếp năm nay lập theo PP Trực tiếp </t>
    </r>
    <r>
      <rPr>
        <sz val="8"/>
        <rFont val="Arial"/>
        <family val="2"/>
      </rPr>
      <t>(Theo phần mềm MI SA)</t>
    </r>
  </si>
  <si>
    <t xml:space="preserve"> Năm 2009 chưa lên sàn chứng khoán nên việc so sánh  một số chỉ tiêu của lũy kế 9 tháng xin thực</t>
  </si>
  <si>
    <t>hiện vào năm sau</t>
  </si>
  <si>
    <t>Lợi nhuận sau thuế Q3 năm nay  thấp hơn Q3/2009 do doanh thu hoạt động tài chính  nhưng chi phí</t>
  </si>
  <si>
    <t xml:space="preserve">tài chính chưa xác định được lập báo cáo cả năm 2009 mới đầy đủ và là số liệu chính thức </t>
  </si>
  <si>
    <t>Lập ngày 30 tháng 09 năm 2010</t>
  </si>
  <si>
    <t xml:space="preserve">                       Người lập biểu</t>
  </si>
  <si>
    <t>Kế toán trưởng</t>
  </si>
  <si>
    <t xml:space="preserve">                         (Ký, họ tên)</t>
  </si>
  <si>
    <t>(Ký, họ tên)</t>
  </si>
  <si>
    <t xml:space="preserve">   </t>
  </si>
  <si>
    <t xml:space="preserve">                        Nguyễn Thị Hoàn</t>
  </si>
  <si>
    <t>Phan Văn Vinh</t>
  </si>
  <si>
    <t>Cơ cấu tài sản và cơ cấu nguồn vốn</t>
  </si>
  <si>
    <t>Cơ cấu tài sản</t>
  </si>
  <si>
    <t>Cơ cấu nguồn vốn</t>
  </si>
  <si>
    <t>Nguồn vốn chủ sở hữu/Tổng nguồn vốn</t>
  </si>
  <si>
    <t>VII - Một số chỉ tiêu đánh giá khái quát thực trạng tài chính và kết quả hoạt động kinh doanh</t>
  </si>
  <si>
    <t xml:space="preserve"> ĐVT </t>
  </si>
  <si>
    <t>Tài sản dài hạn/Tổng số tài sản</t>
  </si>
  <si>
    <t xml:space="preserve"> % </t>
  </si>
  <si>
    <t>Tài sản ngắn hạn/Tổng số tài sản</t>
  </si>
  <si>
    <t xml:space="preserve">            -   </t>
  </si>
  <si>
    <t xml:space="preserve">Nợ phải trả/Tổng nguồn vốn </t>
  </si>
  <si>
    <t>Khả năng thanh toán</t>
  </si>
  <si>
    <t>Khả năng thanh toán hiện hành</t>
  </si>
  <si>
    <t xml:space="preserve"> Lần </t>
  </si>
  <si>
    <t>Khả năng thanh toán nợ đến hạn</t>
  </si>
  <si>
    <t>Khả năng thanh toán nhanh</t>
  </si>
  <si>
    <t>Tỷ suất sinh lời</t>
  </si>
  <si>
    <t>Tỷ suất lợi nhuận trên doanh thu</t>
  </si>
  <si>
    <t>Tỷ suất lợi nhuận trước thuế trên doanh thu thuần</t>
  </si>
  <si>
    <t>Tỷ suất lợi nhuận sau thuế trên doanh thu thuần</t>
  </si>
  <si>
    <t>Tỷ suất lợi nhuận trên tổng tài sản</t>
  </si>
  <si>
    <t>(1/1/2010 - 30/9/2010)</t>
  </si>
  <si>
    <t xml:space="preserve"> LŨY KẾ 9 THÁNG NĂM 2010</t>
  </si>
  <si>
    <t>QÚY 3 NĂM 2010</t>
  </si>
  <si>
    <t>LŨY KẾ 9 THÁNG NĂM 2010</t>
  </si>
  <si>
    <t xml:space="preserve">           Người lập biểu                                      Kế toán trưởng</t>
  </si>
  <si>
    <t xml:space="preserve">               (Ký, họ tên)                                             ( Ký, Họ tên)</t>
  </si>
  <si>
    <t xml:space="preserve">         Nguyễn Thị Hoàn                                      Phan Văn Vinh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</si>
</sst>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"/>
    <numFmt numFmtId="165" formatCode="#,##0.0000"/>
    <numFmt numFmtId="166" formatCode="_(* #,##0_);_(* \(#,##0\);_(* &quot;-&quot;??_);_(@_)"/>
  </numFmts>
  <fonts count="46">
    <font>
      <sz val="12"/>
      <name val="Arial"/>
      <family val="0"/>
    </font>
    <font>
      <b/>
      <sz val="10"/>
      <name val="Arial"/>
      <family val="2"/>
    </font>
    <font>
      <sz val="10"/>
      <name val=".Vn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5"/>
      <name val="Arial"/>
      <family val="2"/>
    </font>
    <font>
      <b/>
      <sz val="11"/>
      <color indexed="5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.VnArial NarrowH"/>
      <family val="2"/>
    </font>
    <font>
      <sz val="9"/>
      <name val=".VnArial"/>
      <family val="2"/>
    </font>
    <font>
      <b/>
      <sz val="9"/>
      <color indexed="58"/>
      <name val="Arial"/>
      <family val="2"/>
    </font>
    <font>
      <sz val="9"/>
      <color indexed="58"/>
      <name val="Arial"/>
      <family val="2"/>
    </font>
    <font>
      <b/>
      <sz val="9"/>
      <name val=".VnArial"/>
      <family val="2"/>
    </font>
    <font>
      <i/>
      <sz val="9"/>
      <color indexed="58"/>
      <name val="Arial"/>
      <family val="2"/>
    </font>
    <font>
      <i/>
      <sz val="9"/>
      <name val="Arial"/>
      <family val="2"/>
    </font>
    <font>
      <i/>
      <sz val="9"/>
      <name val=".Vn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1"/>
      <name val=".VnArial"/>
      <family val="2"/>
    </font>
    <font>
      <b/>
      <i/>
      <sz val="10"/>
      <name val="Arial"/>
      <family val="2"/>
    </font>
    <font>
      <b/>
      <i/>
      <sz val="10"/>
      <name val=".VnArial"/>
      <family val="2"/>
    </font>
    <font>
      <b/>
      <sz val="10"/>
      <name val=".VnArial"/>
      <family val="2"/>
    </font>
    <font>
      <b/>
      <sz val="11"/>
      <name val=".VnArialH"/>
      <family val="2"/>
    </font>
    <font>
      <i/>
      <sz val="10"/>
      <name val="Arial"/>
      <family val="2"/>
    </font>
    <font>
      <sz val="11"/>
      <name val="Arial"/>
      <family val="2"/>
    </font>
    <font>
      <sz val="11"/>
      <name val=".VnArialH"/>
      <family val="2"/>
    </font>
    <font>
      <b/>
      <sz val="14"/>
      <name val="Arial"/>
      <family val="2"/>
    </font>
    <font>
      <i/>
      <sz val="10"/>
      <color indexed="58"/>
      <name val="Arial"/>
      <family val="2"/>
    </font>
    <font>
      <i/>
      <sz val="10"/>
      <name val=".VnArial"/>
      <family val="2"/>
    </font>
    <font>
      <u val="single"/>
      <sz val="9"/>
      <name val="Arial"/>
      <family val="2"/>
    </font>
    <font>
      <u val="single"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sz val="14"/>
      <name val=".VnArial"/>
      <family val="2"/>
    </font>
    <font>
      <b/>
      <u val="single"/>
      <sz val="14"/>
      <color indexed="58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b/>
      <sz val="8"/>
      <name val="Arial"/>
      <family val="2"/>
    </font>
    <font>
      <sz val="10"/>
      <color indexed="58"/>
      <name val=".Vn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9"/>
      <name val=".VnArial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vertical="center" wrapText="1"/>
    </xf>
    <xf numFmtId="3" fontId="11" fillId="0" borderId="0" xfId="0" applyNumberFormat="1" applyFont="1" applyFill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9" fillId="0" borderId="2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 quotePrefix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10" fillId="0" borderId="2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horizontal="left" vertical="center"/>
    </xf>
    <xf numFmtId="3" fontId="9" fillId="0" borderId="4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horizontal="center"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Alignment="1">
      <alignment vertical="center"/>
    </xf>
    <xf numFmtId="3" fontId="17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3" fontId="10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3" fontId="20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3" fontId="21" fillId="2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21" fillId="3" borderId="10" xfId="0" applyNumberFormat="1" applyFont="1" applyFill="1" applyBorder="1" applyAlignment="1">
      <alignment horizontal="center" vertical="center"/>
    </xf>
    <xf numFmtId="3" fontId="21" fillId="3" borderId="1" xfId="0" applyNumberFormat="1" applyFont="1" applyFill="1" applyBorder="1" applyAlignment="1">
      <alignment horizontal="center" vertical="center"/>
    </xf>
    <xf numFmtId="3" fontId="21" fillId="3" borderId="1" xfId="0" applyNumberFormat="1" applyFont="1" applyFill="1" applyBorder="1" applyAlignment="1">
      <alignment vertical="center"/>
    </xf>
    <xf numFmtId="3" fontId="21" fillId="3" borderId="11" xfId="0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3" fontId="22" fillId="0" borderId="12" xfId="0" applyNumberFormat="1" applyFont="1" applyFill="1" applyBorder="1" applyAlignment="1">
      <alignment vertical="center"/>
    </xf>
    <xf numFmtId="3" fontId="23" fillId="0" borderId="2" xfId="0" applyNumberFormat="1" applyFont="1" applyFill="1" applyBorder="1" applyAlignment="1">
      <alignment vertical="center"/>
    </xf>
    <xf numFmtId="3" fontId="23" fillId="0" borderId="3" xfId="0" applyNumberFormat="1" applyFont="1" applyFill="1" applyBorder="1" applyAlignment="1">
      <alignment horizontal="center" vertical="center"/>
    </xf>
    <xf numFmtId="3" fontId="23" fillId="0" borderId="3" xfId="0" applyNumberFormat="1" applyFont="1" applyFill="1" applyBorder="1" applyAlignment="1">
      <alignment vertical="center"/>
    </xf>
    <xf numFmtId="3" fontId="23" fillId="0" borderId="13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7" fontId="3" fillId="0" borderId="3" xfId="0" applyNumberFormat="1" applyFont="1" applyFill="1" applyBorder="1" applyAlignment="1">
      <alignment vertical="center"/>
    </xf>
    <xf numFmtId="37" fontId="3" fillId="0" borderId="13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left" vertical="center"/>
    </xf>
    <xf numFmtId="3" fontId="21" fillId="3" borderId="2" xfId="0" applyNumberFormat="1" applyFont="1" applyFill="1" applyBorder="1" applyAlignment="1">
      <alignment horizontal="center" vertical="center"/>
    </xf>
    <xf numFmtId="3" fontId="21" fillId="3" borderId="3" xfId="0" applyNumberFormat="1" applyFont="1" applyFill="1" applyBorder="1" applyAlignment="1">
      <alignment horizontal="center" vertical="center"/>
    </xf>
    <xf numFmtId="3" fontId="21" fillId="3" borderId="3" xfId="0" applyNumberFormat="1" applyFont="1" applyFill="1" applyBorder="1" applyAlignment="1">
      <alignment vertical="center"/>
    </xf>
    <xf numFmtId="3" fontId="21" fillId="3" borderId="13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38" fontId="3" fillId="0" borderId="3" xfId="0" applyNumberFormat="1" applyFont="1" applyFill="1" applyBorder="1" applyAlignment="1">
      <alignment vertical="center"/>
    </xf>
    <xf numFmtId="38" fontId="3" fillId="0" borderId="13" xfId="0" applyNumberFormat="1" applyFont="1" applyFill="1" applyBorder="1" applyAlignment="1">
      <alignment vertical="center"/>
    </xf>
    <xf numFmtId="38" fontId="1" fillId="0" borderId="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21" fillId="2" borderId="8" xfId="0" applyNumberFormat="1" applyFont="1" applyFill="1" applyBorder="1" applyAlignment="1">
      <alignment horizontal="center" vertical="center"/>
    </xf>
    <xf numFmtId="3" fontId="21" fillId="2" borderId="8" xfId="0" applyNumberFormat="1" applyFont="1" applyFill="1" applyBorder="1" applyAlignment="1">
      <alignment vertical="center"/>
    </xf>
    <xf numFmtId="3" fontId="21" fillId="2" borderId="9" xfId="0" applyNumberFormat="1" applyFont="1" applyFill="1" applyBorder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21" fillId="3" borderId="17" xfId="0" applyNumberFormat="1" applyFont="1" applyFill="1" applyBorder="1" applyAlignment="1">
      <alignment vertical="center"/>
    </xf>
    <xf numFmtId="3" fontId="21" fillId="3" borderId="18" xfId="0" applyNumberFormat="1" applyFont="1" applyFill="1" applyBorder="1" applyAlignment="1">
      <alignment horizontal="center" vertical="center"/>
    </xf>
    <xf numFmtId="3" fontId="21" fillId="3" borderId="18" xfId="0" applyNumberFormat="1" applyFont="1" applyFill="1" applyBorder="1" applyAlignment="1">
      <alignment vertical="center"/>
    </xf>
    <xf numFmtId="3" fontId="21" fillId="3" borderId="19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right" vertical="center"/>
    </xf>
    <xf numFmtId="3" fontId="21" fillId="3" borderId="2" xfId="0" applyNumberFormat="1" applyFont="1" applyFill="1" applyBorder="1" applyAlignment="1">
      <alignment horizontal="left" vertical="center"/>
    </xf>
    <xf numFmtId="3" fontId="27" fillId="0" borderId="3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vertical="center"/>
    </xf>
    <xf numFmtId="3" fontId="21" fillId="0" borderId="18" xfId="0" applyNumberFormat="1" applyFont="1" applyFill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3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vertical="center"/>
    </xf>
    <xf numFmtId="3" fontId="21" fillId="0" borderId="5" xfId="0" applyNumberFormat="1" applyFont="1" applyFill="1" applyBorder="1" applyAlignment="1">
      <alignment horizontal="center" vertical="center"/>
    </xf>
    <xf numFmtId="3" fontId="28" fillId="0" borderId="5" xfId="0" applyNumberFormat="1" applyFont="1" applyFill="1" applyBorder="1" applyAlignment="1">
      <alignment horizontal="center" vertical="center"/>
    </xf>
    <xf numFmtId="3" fontId="21" fillId="0" borderId="2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Alignment="1">
      <alignment vertical="center"/>
    </xf>
    <xf numFmtId="3" fontId="32" fillId="0" borderId="0" xfId="0" applyNumberFormat="1" applyFont="1" applyFill="1" applyAlignment="1">
      <alignment vertical="center"/>
    </xf>
    <xf numFmtId="3" fontId="27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>
      <alignment horizontal="right" vertical="center"/>
    </xf>
    <xf numFmtId="38" fontId="10" fillId="0" borderId="0" xfId="0" applyNumberFormat="1" applyFont="1" applyFill="1" applyAlignment="1">
      <alignment vertical="center" wrapText="1"/>
    </xf>
    <xf numFmtId="38" fontId="10" fillId="0" borderId="0" xfId="0" applyNumberFormat="1" applyFont="1" applyFill="1" applyAlignment="1">
      <alignment vertical="center"/>
    </xf>
    <xf numFmtId="38" fontId="35" fillId="0" borderId="2" xfId="0" applyNumberFormat="1" applyFont="1" applyFill="1" applyBorder="1" applyAlignment="1">
      <alignment vertical="center"/>
    </xf>
    <xf numFmtId="38" fontId="35" fillId="0" borderId="3" xfId="0" applyNumberFormat="1" applyFont="1" applyFill="1" applyBorder="1" applyAlignment="1">
      <alignment horizontal="center" vertical="center"/>
    </xf>
    <xf numFmtId="38" fontId="17" fillId="0" borderId="0" xfId="0" applyNumberFormat="1" applyFont="1" applyFill="1" applyAlignment="1">
      <alignment vertical="center"/>
    </xf>
    <xf numFmtId="38" fontId="10" fillId="0" borderId="2" xfId="0" applyNumberFormat="1" applyFont="1" applyFill="1" applyBorder="1" applyAlignment="1">
      <alignment vertical="center"/>
    </xf>
    <xf numFmtId="38" fontId="10" fillId="0" borderId="3" xfId="0" applyNumberFormat="1" applyFont="1" applyFill="1" applyBorder="1" applyAlignment="1" quotePrefix="1">
      <alignment horizontal="center" vertical="center"/>
    </xf>
    <xf numFmtId="38" fontId="10" fillId="0" borderId="3" xfId="0" applyNumberFormat="1" applyFont="1" applyFill="1" applyBorder="1" applyAlignment="1">
      <alignment horizontal="center" vertical="center"/>
    </xf>
    <xf numFmtId="38" fontId="10" fillId="0" borderId="3" xfId="0" applyNumberFormat="1" applyFont="1" applyFill="1" applyBorder="1" applyAlignment="1">
      <alignment vertical="center"/>
    </xf>
    <xf numFmtId="38" fontId="9" fillId="0" borderId="3" xfId="0" applyNumberFormat="1" applyFont="1" applyFill="1" applyBorder="1" applyAlignment="1">
      <alignment horizontal="center" vertical="center"/>
    </xf>
    <xf numFmtId="38" fontId="9" fillId="0" borderId="2" xfId="0" applyNumberFormat="1" applyFont="1" applyFill="1" applyBorder="1" applyAlignment="1">
      <alignment vertical="center"/>
    </xf>
    <xf numFmtId="38" fontId="10" fillId="0" borderId="2" xfId="0" applyNumberFormat="1" applyFont="1" applyFill="1" applyBorder="1" applyAlignment="1">
      <alignment vertical="center" wrapText="1"/>
    </xf>
    <xf numFmtId="38" fontId="14" fillId="0" borderId="3" xfId="0" applyNumberFormat="1" applyFont="1" applyFill="1" applyBorder="1" applyAlignment="1">
      <alignment vertical="center"/>
    </xf>
    <xf numFmtId="38" fontId="14" fillId="0" borderId="3" xfId="0" applyNumberFormat="1" applyFont="1" applyFill="1" applyBorder="1" applyAlignment="1">
      <alignment horizontal="center" vertical="center"/>
    </xf>
    <xf numFmtId="38" fontId="9" fillId="0" borderId="0" xfId="0" applyNumberFormat="1" applyFont="1" applyFill="1" applyAlignment="1">
      <alignment vertical="center"/>
    </xf>
    <xf numFmtId="38" fontId="9" fillId="0" borderId="4" xfId="0" applyNumberFormat="1" applyFont="1" applyFill="1" applyBorder="1" applyAlignment="1">
      <alignment vertical="center"/>
    </xf>
    <xf numFmtId="38" fontId="9" fillId="0" borderId="5" xfId="0" applyNumberFormat="1" applyFont="1" applyFill="1" applyBorder="1" applyAlignment="1">
      <alignment horizontal="center" vertical="center"/>
    </xf>
    <xf numFmtId="38" fontId="10" fillId="0" borderId="0" xfId="0" applyNumberFormat="1" applyFont="1" applyFill="1" applyAlignment="1">
      <alignment horizontal="center" vertical="center"/>
    </xf>
    <xf numFmtId="38" fontId="17" fillId="0" borderId="6" xfId="0" applyNumberFormat="1" applyFont="1" applyFill="1" applyBorder="1" applyAlignment="1">
      <alignment vertical="center"/>
    </xf>
    <xf numFmtId="38" fontId="35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horizontal="left" vertical="center"/>
    </xf>
    <xf numFmtId="3" fontId="36" fillId="0" borderId="0" xfId="0" applyNumberFormat="1" applyFont="1" applyFill="1" applyAlignment="1">
      <alignment vertical="center"/>
    </xf>
    <xf numFmtId="3" fontId="37" fillId="0" borderId="0" xfId="0" applyNumberFormat="1" applyFont="1" applyFill="1" applyAlignment="1">
      <alignment vertical="center"/>
    </xf>
    <xf numFmtId="3" fontId="38" fillId="0" borderId="0" xfId="0" applyNumberFormat="1" applyFont="1" applyFill="1" applyAlignment="1">
      <alignment horizontal="center" vertical="center"/>
    </xf>
    <xf numFmtId="3" fontId="3" fillId="0" borderId="21" xfId="0" applyNumberFormat="1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center"/>
    </xf>
    <xf numFmtId="3" fontId="39" fillId="0" borderId="21" xfId="0" applyNumberFormat="1" applyFont="1" applyFill="1" applyBorder="1" applyAlignment="1">
      <alignment vertical="center"/>
    </xf>
    <xf numFmtId="3" fontId="40" fillId="0" borderId="21" xfId="0" applyNumberFormat="1" applyFont="1" applyFill="1" applyBorder="1" applyAlignment="1">
      <alignment vertical="center"/>
    </xf>
    <xf numFmtId="49" fontId="39" fillId="0" borderId="2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9" fillId="0" borderId="21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quotePrefix="1">
      <alignment vertical="center"/>
    </xf>
    <xf numFmtId="49" fontId="1" fillId="0" borderId="21" xfId="0" applyNumberFormat="1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quotePrefix="1">
      <alignment horizontal="center" vertical="center"/>
    </xf>
    <xf numFmtId="3" fontId="39" fillId="0" borderId="0" xfId="0" applyNumberFormat="1" applyFont="1" applyFill="1" applyBorder="1" applyAlignment="1">
      <alignment vertical="center"/>
    </xf>
    <xf numFmtId="38" fontId="1" fillId="0" borderId="21" xfId="0" applyNumberFormat="1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vertical="center"/>
    </xf>
    <xf numFmtId="38" fontId="3" fillId="0" borderId="21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horizontal="left" vertical="center"/>
    </xf>
    <xf numFmtId="3" fontId="3" fillId="0" borderId="21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3" fontId="40" fillId="0" borderId="2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 quotePrefix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 wrapText="1"/>
    </xf>
    <xf numFmtId="3" fontId="3" fillId="0" borderId="19" xfId="0" applyNumberFormat="1" applyFont="1" applyFill="1" applyBorder="1" applyAlignment="1">
      <alignment/>
    </xf>
    <xf numFmtId="3" fontId="40" fillId="0" borderId="2" xfId="0" applyNumberFormat="1" applyFont="1" applyFill="1" applyBorder="1" applyAlignment="1">
      <alignment/>
    </xf>
    <xf numFmtId="3" fontId="40" fillId="0" borderId="3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40" fillId="0" borderId="13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9" fillId="0" borderId="3" xfId="0" applyNumberFormat="1" applyFont="1" applyFill="1" applyBorder="1" applyAlignment="1">
      <alignment/>
    </xf>
    <xf numFmtId="3" fontId="39" fillId="0" borderId="1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8" fontId="39" fillId="0" borderId="3" xfId="0" applyNumberFormat="1" applyFont="1" applyFill="1" applyBorder="1" applyAlignment="1">
      <alignment/>
    </xf>
    <xf numFmtId="38" fontId="3" fillId="0" borderId="3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4" borderId="3" xfId="0" applyNumberFormat="1" applyFont="1" applyFill="1" applyBorder="1" applyAlignment="1">
      <alignment/>
    </xf>
    <xf numFmtId="3" fontId="40" fillId="4" borderId="13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/>
    </xf>
    <xf numFmtId="3" fontId="40" fillId="0" borderId="5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3" fontId="39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3" fontId="39" fillId="0" borderId="1" xfId="0" applyNumberFormat="1" applyFont="1" applyFill="1" applyBorder="1" applyAlignment="1">
      <alignment/>
    </xf>
    <xf numFmtId="3" fontId="40" fillId="0" borderId="16" xfId="0" applyNumberFormat="1" applyFont="1" applyFill="1" applyBorder="1" applyAlignment="1">
      <alignment/>
    </xf>
    <xf numFmtId="3" fontId="39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9" fillId="0" borderId="16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40" fillId="0" borderId="13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40" fillId="0" borderId="20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9" fillId="0" borderId="2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center"/>
    </xf>
    <xf numFmtId="3" fontId="1" fillId="5" borderId="2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center"/>
    </xf>
    <xf numFmtId="3" fontId="9" fillId="0" borderId="0" xfId="0" applyNumberFormat="1" applyFont="1" applyAlignment="1">
      <alignment vertical="center"/>
    </xf>
    <xf numFmtId="3" fontId="9" fillId="5" borderId="21" xfId="0" applyNumberFormat="1" applyFont="1" applyFill="1" applyBorder="1" applyAlignment="1">
      <alignment horizontal="center" vertical="center"/>
    </xf>
    <xf numFmtId="3" fontId="9" fillId="5" borderId="24" xfId="0" applyNumberFormat="1" applyFont="1" applyFill="1" applyBorder="1" applyAlignment="1">
      <alignment horizontal="center" vertical="center"/>
    </xf>
    <xf numFmtId="3" fontId="15" fillId="0" borderId="0" xfId="0" applyNumberFormat="1" applyFont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10" fillId="0" borderId="24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3" fontId="14" fillId="0" borderId="0" xfId="0" applyNumberFormat="1" applyFont="1" applyAlignment="1">
      <alignment vertical="center"/>
    </xf>
    <xf numFmtId="3" fontId="9" fillId="4" borderId="0" xfId="0" applyNumberFormat="1" applyFont="1" applyFill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horizontal="center" vertical="center"/>
    </xf>
    <xf numFmtId="3" fontId="35" fillId="4" borderId="0" xfId="0" applyNumberFormat="1" applyFont="1" applyFill="1" applyAlignment="1">
      <alignment vertical="center"/>
    </xf>
    <xf numFmtId="3" fontId="35" fillId="0" borderId="0" xfId="0" applyNumberFormat="1" applyFont="1" applyFill="1" applyAlignment="1">
      <alignment vertical="center"/>
    </xf>
    <xf numFmtId="3" fontId="9" fillId="4" borderId="21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left" vertical="center"/>
    </xf>
    <xf numFmtId="3" fontId="10" fillId="0" borderId="21" xfId="0" applyNumberFormat="1" applyFont="1" applyFill="1" applyBorder="1" applyAlignment="1" quotePrefix="1">
      <alignment vertical="center"/>
    </xf>
    <xf numFmtId="3" fontId="9" fillId="0" borderId="25" xfId="0" applyNumberFormat="1" applyFont="1" applyFill="1" applyBorder="1" applyAlignment="1">
      <alignment vertical="center"/>
    </xf>
    <xf numFmtId="49" fontId="9" fillId="0" borderId="21" xfId="0" applyNumberFormat="1" applyFont="1" applyBorder="1" applyAlignment="1">
      <alignment vertical="center"/>
    </xf>
    <xf numFmtId="49" fontId="10" fillId="0" borderId="21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38" fontId="14" fillId="0" borderId="0" xfId="0" applyNumberFormat="1" applyFont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8" fontId="10" fillId="0" borderId="21" xfId="0" applyNumberFormat="1" applyFont="1" applyFill="1" applyBorder="1" applyAlignment="1">
      <alignment vertical="center"/>
    </xf>
    <xf numFmtId="3" fontId="14" fillId="3" borderId="0" xfId="0" applyNumberFormat="1" applyFont="1" applyFill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9" fillId="0" borderId="21" xfId="0" applyNumberFormat="1" applyFont="1" applyFill="1" applyBorder="1" applyAlignment="1">
      <alignment horizontal="center" vertical="center" wrapText="1"/>
    </xf>
    <xf numFmtId="3" fontId="10" fillId="0" borderId="25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49" fontId="3" fillId="0" borderId="21" xfId="0" applyNumberFormat="1" applyFont="1" applyBorder="1" applyAlignment="1">
      <alignment vertical="center"/>
    </xf>
    <xf numFmtId="3" fontId="39" fillId="0" borderId="25" xfId="0" applyNumberFormat="1" applyFont="1" applyBorder="1" applyAlignment="1">
      <alignment vertical="center"/>
    </xf>
    <xf numFmtId="3" fontId="39" fillId="0" borderId="0" xfId="0" applyNumberFormat="1" applyFont="1" applyAlignment="1">
      <alignment vertical="center"/>
    </xf>
    <xf numFmtId="3" fontId="39" fillId="0" borderId="26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horizontal="left" vertical="center"/>
    </xf>
    <xf numFmtId="3" fontId="3" fillId="0" borderId="29" xfId="0" applyNumberFormat="1" applyFont="1" applyBorder="1" applyAlignment="1">
      <alignment horizontal="left" vertical="center"/>
    </xf>
    <xf numFmtId="3" fontId="39" fillId="0" borderId="27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3" fontId="39" fillId="0" borderId="0" xfId="0" applyNumberFormat="1" applyFont="1" applyBorder="1" applyAlignment="1">
      <alignment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 wrapText="1"/>
    </xf>
    <xf numFmtId="3" fontId="10" fillId="0" borderId="15" xfId="0" applyNumberFormat="1" applyFont="1" applyFill="1" applyBorder="1" applyAlignment="1">
      <alignment vertical="center"/>
    </xf>
    <xf numFmtId="3" fontId="14" fillId="0" borderId="15" xfId="0" applyNumberFormat="1" applyFont="1" applyFill="1" applyBorder="1" applyAlignment="1">
      <alignment vertical="center"/>
    </xf>
    <xf numFmtId="38" fontId="10" fillId="0" borderId="15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horizontal="left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4" borderId="21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vertical="center"/>
    </xf>
    <xf numFmtId="3" fontId="1" fillId="0" borderId="0" xfId="15" applyNumberFormat="1" applyFont="1" applyFill="1" applyAlignment="1">
      <alignment/>
    </xf>
    <xf numFmtId="4" fontId="1" fillId="0" borderId="0" xfId="15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3" fontId="3" fillId="0" borderId="3" xfId="15" applyNumberFormat="1" applyFont="1" applyFill="1" applyBorder="1" applyAlignment="1">
      <alignment/>
    </xf>
    <xf numFmtId="4" fontId="3" fillId="0" borderId="3" xfId="15" applyNumberFormat="1" applyFont="1" applyFill="1" applyBorder="1" applyAlignment="1">
      <alignment/>
    </xf>
    <xf numFmtId="3" fontId="3" fillId="0" borderId="3" xfId="15" applyNumberFormat="1" applyFont="1" applyFill="1" applyBorder="1" applyAlignment="1">
      <alignment horizontal="center"/>
    </xf>
    <xf numFmtId="3" fontId="3" fillId="0" borderId="0" xfId="15" applyNumberFormat="1" applyFont="1" applyFill="1" applyAlignment="1">
      <alignment/>
    </xf>
    <xf numFmtId="4" fontId="31" fillId="0" borderId="0" xfId="0" applyNumberFormat="1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3" fontId="27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Alignment="1">
      <alignment horizontal="center" vertical="center"/>
    </xf>
    <xf numFmtId="3" fontId="27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15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3" fontId="3" fillId="0" borderId="31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Border="1" applyAlignment="1">
      <alignment vertical="center"/>
    </xf>
    <xf numFmtId="3" fontId="16" fillId="0" borderId="0" xfId="0" applyNumberFormat="1" applyFont="1" applyFill="1" applyAlignment="1">
      <alignment vertical="center"/>
    </xf>
    <xf numFmtId="3" fontId="35" fillId="0" borderId="10" xfId="0" applyNumberFormat="1" applyFont="1" applyFill="1" applyBorder="1" applyAlignment="1">
      <alignment horizontal="center" vertical="center"/>
    </xf>
    <xf numFmtId="3" fontId="35" fillId="0" borderId="1" xfId="0" applyNumberFormat="1" applyFont="1" applyFill="1" applyBorder="1" applyAlignment="1">
      <alignment horizontal="center" vertical="center"/>
    </xf>
    <xf numFmtId="3" fontId="45" fillId="0" borderId="0" xfId="0" applyNumberFormat="1" applyFont="1" applyFill="1" applyAlignment="1">
      <alignment vertical="center"/>
    </xf>
    <xf numFmtId="38" fontId="35" fillId="0" borderId="10" xfId="0" applyNumberFormat="1" applyFont="1" applyFill="1" applyBorder="1" applyAlignment="1">
      <alignment horizontal="center" vertical="center"/>
    </xf>
    <xf numFmtId="38" fontId="35" fillId="0" borderId="1" xfId="0" applyNumberFormat="1" applyFont="1" applyFill="1" applyBorder="1" applyAlignment="1">
      <alignment horizontal="center" vertical="center"/>
    </xf>
    <xf numFmtId="38" fontId="35" fillId="0" borderId="11" xfId="0" applyNumberFormat="1" applyFont="1" applyFill="1" applyBorder="1" applyAlignment="1">
      <alignment horizontal="center" vertical="center"/>
    </xf>
    <xf numFmtId="3" fontId="9" fillId="2" borderId="32" xfId="0" applyNumberFormat="1" applyFont="1" applyFill="1" applyBorder="1" applyAlignment="1">
      <alignment horizontal="center" vertical="center" wrapText="1"/>
    </xf>
    <xf numFmtId="3" fontId="9" fillId="2" borderId="33" xfId="0" applyNumberFormat="1" applyFont="1" applyFill="1" applyBorder="1" applyAlignment="1">
      <alignment horizontal="center" vertical="center" wrapText="1"/>
    </xf>
    <xf numFmtId="3" fontId="9" fillId="2" borderId="34" xfId="0" applyNumberFormat="1" applyFont="1" applyFill="1" applyBorder="1" applyAlignment="1">
      <alignment horizontal="center" vertical="center" wrapText="1"/>
    </xf>
    <xf numFmtId="3" fontId="9" fillId="2" borderId="35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3" fontId="35" fillId="0" borderId="19" xfId="0" applyNumberFormat="1" applyFont="1" applyFill="1" applyBorder="1" applyAlignment="1">
      <alignment horizontal="center" vertical="center"/>
    </xf>
    <xf numFmtId="3" fontId="9" fillId="6" borderId="3" xfId="0" applyNumberFormat="1" applyFont="1" applyFill="1" applyBorder="1" applyAlignment="1">
      <alignment horizontal="right" vertical="center"/>
    </xf>
    <xf numFmtId="3" fontId="13" fillId="6" borderId="13" xfId="0" applyNumberFormat="1" applyFont="1" applyFill="1" applyBorder="1" applyAlignment="1">
      <alignment vertical="center"/>
    </xf>
    <xf numFmtId="3" fontId="9" fillId="6" borderId="13" xfId="0" applyNumberFormat="1" applyFont="1" applyFill="1" applyBorder="1" applyAlignment="1">
      <alignment vertical="center"/>
    </xf>
    <xf numFmtId="3" fontId="9" fillId="6" borderId="13" xfId="0" applyNumberFormat="1" applyFont="1" applyFill="1" applyBorder="1" applyAlignment="1">
      <alignment horizontal="right" vertical="center"/>
    </xf>
    <xf numFmtId="3" fontId="9" fillId="6" borderId="3" xfId="0" applyNumberFormat="1" applyFont="1" applyFill="1" applyBorder="1" applyAlignment="1">
      <alignment vertical="center"/>
    </xf>
    <xf numFmtId="3" fontId="9" fillId="6" borderId="5" xfId="0" applyNumberFormat="1" applyFont="1" applyFill="1" applyBorder="1" applyAlignment="1">
      <alignment horizontal="right" vertical="center"/>
    </xf>
    <xf numFmtId="3" fontId="9" fillId="6" borderId="20" xfId="0" applyNumberFormat="1" applyFont="1" applyFill="1" applyBorder="1" applyAlignment="1">
      <alignment horizontal="right" vertical="center"/>
    </xf>
    <xf numFmtId="4" fontId="3" fillId="6" borderId="3" xfId="15" applyNumberFormat="1" applyFont="1" applyFill="1" applyBorder="1" applyAlignment="1">
      <alignment/>
    </xf>
    <xf numFmtId="4" fontId="23" fillId="0" borderId="0" xfId="15" applyNumberFormat="1" applyFont="1" applyFill="1" applyBorder="1" applyAlignment="1">
      <alignment horizontal="center"/>
    </xf>
    <xf numFmtId="3" fontId="3" fillId="0" borderId="18" xfId="15" applyNumberFormat="1" applyFont="1" applyFill="1" applyBorder="1" applyAlignment="1">
      <alignment/>
    </xf>
    <xf numFmtId="4" fontId="3" fillId="0" borderId="18" xfId="15" applyNumberFormat="1" applyFont="1" applyFill="1" applyBorder="1" applyAlignment="1">
      <alignment/>
    </xf>
    <xf numFmtId="4" fontId="3" fillId="0" borderId="19" xfId="15" applyNumberFormat="1" applyFont="1" applyFill="1" applyBorder="1" applyAlignment="1">
      <alignment/>
    </xf>
    <xf numFmtId="3" fontId="23" fillId="0" borderId="2" xfId="0" applyNumberFormat="1" applyFont="1" applyFill="1" applyBorder="1" applyAlignment="1">
      <alignment/>
    </xf>
    <xf numFmtId="4" fontId="3" fillId="0" borderId="13" xfId="15" applyNumberFormat="1" applyFont="1" applyFill="1" applyBorder="1" applyAlignment="1">
      <alignment/>
    </xf>
    <xf numFmtId="4" fontId="3" fillId="6" borderId="13" xfId="15" applyNumberFormat="1" applyFont="1" applyFill="1" applyBorder="1" applyAlignment="1">
      <alignment/>
    </xf>
    <xf numFmtId="3" fontId="27" fillId="0" borderId="2" xfId="0" applyNumberFormat="1" applyFont="1" applyFill="1" applyBorder="1" applyAlignment="1">
      <alignment/>
    </xf>
    <xf numFmtId="3" fontId="3" fillId="0" borderId="5" xfId="15" applyNumberFormat="1" applyFont="1" applyFill="1" applyBorder="1" applyAlignment="1">
      <alignment/>
    </xf>
    <xf numFmtId="4" fontId="3" fillId="6" borderId="5" xfId="15" applyNumberFormat="1" applyFont="1" applyFill="1" applyBorder="1" applyAlignment="1">
      <alignment/>
    </xf>
    <xf numFmtId="4" fontId="3" fillId="6" borderId="20" xfId="15" applyNumberFormat="1" applyFont="1" applyFill="1" applyBorder="1" applyAlignment="1">
      <alignment/>
    </xf>
    <xf numFmtId="38" fontId="9" fillId="2" borderId="36" xfId="0" applyNumberFormat="1" applyFont="1" applyFill="1" applyBorder="1" applyAlignment="1">
      <alignment horizontal="center" vertical="center" wrapText="1"/>
    </xf>
    <xf numFmtId="38" fontId="9" fillId="2" borderId="32" xfId="0" applyNumberFormat="1" applyFont="1" applyFill="1" applyBorder="1" applyAlignment="1">
      <alignment horizontal="center" vertical="center" wrapText="1"/>
    </xf>
    <xf numFmtId="38" fontId="9" fillId="2" borderId="34" xfId="0" applyNumberFormat="1" applyFont="1" applyFill="1" applyBorder="1" applyAlignment="1">
      <alignment horizontal="center" vertical="center" wrapText="1"/>
    </xf>
    <xf numFmtId="38" fontId="9" fillId="2" borderId="37" xfId="0" applyNumberFormat="1" applyFont="1" applyFill="1" applyBorder="1" applyAlignment="1">
      <alignment horizontal="center" vertical="center" wrapText="1"/>
    </xf>
    <xf numFmtId="38" fontId="28" fillId="0" borderId="0" xfId="0" applyNumberFormat="1" applyFont="1" applyFill="1" applyAlignment="1">
      <alignment horizontal="center" vertical="center"/>
    </xf>
    <xf numFmtId="38" fontId="7" fillId="0" borderId="0" xfId="0" applyNumberFormat="1" applyFont="1" applyFill="1" applyAlignment="1">
      <alignment horizontal="center" vertical="center"/>
    </xf>
    <xf numFmtId="38" fontId="9" fillId="2" borderId="38" xfId="0" applyNumberFormat="1" applyFont="1" applyFill="1" applyBorder="1" applyAlignment="1">
      <alignment horizontal="center" vertical="center" wrapText="1"/>
    </xf>
    <xf numFmtId="38" fontId="17" fillId="0" borderId="3" xfId="0" applyNumberFormat="1" applyFont="1" applyFill="1" applyBorder="1" applyAlignment="1">
      <alignment vertical="center"/>
    </xf>
    <xf numFmtId="38" fontId="17" fillId="0" borderId="13" xfId="0" applyNumberFormat="1" applyFont="1" applyFill="1" applyBorder="1" applyAlignment="1">
      <alignment vertical="center"/>
    </xf>
    <xf numFmtId="38" fontId="10" fillId="0" borderId="13" xfId="0" applyNumberFormat="1" applyFont="1" applyFill="1" applyBorder="1" applyAlignment="1">
      <alignment vertical="center"/>
    </xf>
    <xf numFmtId="38" fontId="13" fillId="0" borderId="3" xfId="0" applyNumberFormat="1" applyFont="1" applyFill="1" applyBorder="1" applyAlignment="1">
      <alignment vertical="center"/>
    </xf>
    <xf numFmtId="38" fontId="13" fillId="0" borderId="13" xfId="0" applyNumberFormat="1" applyFont="1" applyFill="1" applyBorder="1" applyAlignment="1">
      <alignment vertical="center"/>
    </xf>
    <xf numFmtId="38" fontId="9" fillId="0" borderId="13" xfId="0" applyNumberFormat="1" applyFont="1" applyFill="1" applyBorder="1" applyAlignment="1">
      <alignment vertical="center"/>
    </xf>
    <xf numFmtId="38" fontId="14" fillId="0" borderId="13" xfId="0" applyNumberFormat="1" applyFont="1" applyFill="1" applyBorder="1" applyAlignment="1">
      <alignment vertical="center"/>
    </xf>
    <xf numFmtId="37" fontId="13" fillId="0" borderId="3" xfId="0" applyNumberFormat="1" applyFont="1" applyFill="1" applyBorder="1" applyAlignment="1">
      <alignment vertical="center"/>
    </xf>
    <xf numFmtId="37" fontId="13" fillId="0" borderId="13" xfId="0" applyNumberFormat="1" applyFont="1" applyFill="1" applyBorder="1" applyAlignment="1">
      <alignment vertical="center"/>
    </xf>
    <xf numFmtId="37" fontId="14" fillId="0" borderId="3" xfId="0" applyNumberFormat="1" applyFont="1" applyFill="1" applyBorder="1" applyAlignment="1">
      <alignment vertical="center"/>
    </xf>
    <xf numFmtId="38" fontId="13" fillId="0" borderId="5" xfId="0" applyNumberFormat="1" applyFont="1" applyFill="1" applyBorder="1" applyAlignment="1">
      <alignment vertical="center"/>
    </xf>
    <xf numFmtId="38" fontId="13" fillId="0" borderId="2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Alignment="1">
      <alignment horizontal="center" vertical="center"/>
    </xf>
    <xf numFmtId="3" fontId="9" fillId="2" borderId="39" xfId="0" applyNumberFormat="1" applyFont="1" applyFill="1" applyBorder="1" applyAlignment="1">
      <alignment horizontal="center" vertical="center" wrapText="1"/>
    </xf>
    <xf numFmtId="3" fontId="9" fillId="2" borderId="40" xfId="0" applyNumberFormat="1" applyFont="1" applyFill="1" applyBorder="1" applyAlignment="1">
      <alignment horizontal="center" vertical="center" wrapText="1"/>
    </xf>
    <xf numFmtId="3" fontId="9" fillId="2" borderId="18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/>
    </xf>
    <xf numFmtId="38" fontId="9" fillId="2" borderId="41" xfId="0" applyNumberFormat="1" applyFont="1" applyFill="1" applyBorder="1" applyAlignment="1">
      <alignment horizontal="center" vertical="center" wrapText="1"/>
    </xf>
    <xf numFmtId="38" fontId="9" fillId="2" borderId="33" xfId="0" applyNumberFormat="1" applyFont="1" applyFill="1" applyBorder="1" applyAlignment="1">
      <alignment horizontal="center" vertical="center" wrapText="1"/>
    </xf>
    <xf numFmtId="38" fontId="9" fillId="2" borderId="35" xfId="0" applyNumberFormat="1" applyFont="1" applyFill="1" applyBorder="1" applyAlignment="1">
      <alignment horizontal="center" vertical="center" wrapText="1"/>
    </xf>
    <xf numFmtId="38" fontId="9" fillId="0" borderId="0" xfId="0" applyNumberFormat="1" applyFont="1" applyFill="1" applyAlignment="1">
      <alignment horizontal="center" vertical="center"/>
    </xf>
    <xf numFmtId="3" fontId="33" fillId="0" borderId="0" xfId="0" applyNumberFormat="1" applyFont="1" applyFill="1" applyAlignment="1">
      <alignment horizontal="center" vertical="center"/>
    </xf>
    <xf numFmtId="3" fontId="34" fillId="0" borderId="0" xfId="0" applyNumberFormat="1" applyFont="1" applyFill="1" applyAlignment="1">
      <alignment horizontal="center" vertical="center"/>
    </xf>
    <xf numFmtId="38" fontId="6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3" fontId="1" fillId="2" borderId="42" xfId="15" applyNumberFormat="1" applyFont="1" applyFill="1" applyBorder="1" applyAlignment="1">
      <alignment horizontal="center" vertical="center"/>
    </xf>
    <xf numFmtId="3" fontId="1" fillId="2" borderId="43" xfId="15" applyNumberFormat="1" applyFont="1" applyFill="1" applyBorder="1" applyAlignment="1">
      <alignment horizontal="center" vertical="center"/>
    </xf>
    <xf numFmtId="3" fontId="1" fillId="2" borderId="32" xfId="0" applyNumberFormat="1" applyFont="1" applyFill="1" applyBorder="1" applyAlignment="1">
      <alignment horizontal="center" vertical="center" wrapText="1"/>
    </xf>
    <xf numFmtId="3" fontId="1" fillId="2" borderId="34" xfId="0" applyNumberFormat="1" applyFont="1" applyFill="1" applyBorder="1" applyAlignment="1">
      <alignment horizontal="center" vertical="center" wrapText="1"/>
    </xf>
    <xf numFmtId="4" fontId="1" fillId="2" borderId="33" xfId="0" applyNumberFormat="1" applyFont="1" applyFill="1" applyBorder="1" applyAlignment="1">
      <alignment horizontal="center" vertical="center" wrapText="1"/>
    </xf>
    <xf numFmtId="4" fontId="1" fillId="2" borderId="35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/>
    </xf>
    <xf numFmtId="3" fontId="38" fillId="0" borderId="44" xfId="0" applyNumberFormat="1" applyFont="1" applyFill="1" applyBorder="1" applyAlignment="1">
      <alignment horizontal="center" vertical="center"/>
    </xf>
    <xf numFmtId="3" fontId="1" fillId="5" borderId="21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3" fontId="39" fillId="0" borderId="32" xfId="0" applyNumberFormat="1" applyFont="1" applyFill="1" applyBorder="1" applyAlignment="1">
      <alignment horizontal="center" vertical="center" wrapText="1"/>
    </xf>
    <xf numFmtId="3" fontId="39" fillId="0" borderId="45" xfId="0" applyNumberFormat="1" applyFont="1" applyFill="1" applyBorder="1" applyAlignment="1">
      <alignment horizontal="center" vertical="center" wrapText="1"/>
    </xf>
    <xf numFmtId="3" fontId="3" fillId="0" borderId="45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9" fillId="5" borderId="21" xfId="0" applyNumberFormat="1" applyFont="1" applyFill="1" applyBorder="1" applyAlignment="1">
      <alignment horizontal="center" vertical="center"/>
    </xf>
    <xf numFmtId="3" fontId="9" fillId="5" borderId="46" xfId="0" applyNumberFormat="1" applyFont="1" applyFill="1" applyBorder="1" applyAlignment="1">
      <alignment horizontal="center" vertical="center"/>
    </xf>
    <xf numFmtId="3" fontId="9" fillId="5" borderId="24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left" vertical="center"/>
    </xf>
    <xf numFmtId="3" fontId="9" fillId="0" borderId="21" xfId="0" applyNumberFormat="1" applyFont="1" applyFill="1" applyBorder="1" applyAlignment="1">
      <alignment horizontal="left" vertical="center"/>
    </xf>
    <xf numFmtId="3" fontId="9" fillId="0" borderId="21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5"/>
  <sheetViews>
    <sheetView tabSelected="1" zoomScale="115" zoomScaleNormal="115" workbookViewId="0" topLeftCell="A1">
      <selection activeCell="F14" sqref="F14"/>
    </sheetView>
  </sheetViews>
  <sheetFormatPr defaultColWidth="7.99609375" defaultRowHeight="15"/>
  <cols>
    <col min="1" max="1" width="45.88671875" style="5" customWidth="1"/>
    <col min="2" max="2" width="5.10546875" style="2" customWidth="1"/>
    <col min="3" max="3" width="5.99609375" style="2" customWidth="1"/>
    <col min="4" max="4" width="18.3359375" style="2" customWidth="1"/>
    <col min="5" max="5" width="17.88671875" style="2" customWidth="1"/>
    <col min="6" max="6" width="8.77734375" style="5" customWidth="1"/>
    <col min="7" max="7" width="13.4453125" style="5" customWidth="1"/>
    <col min="8" max="8" width="10.88671875" style="5" customWidth="1"/>
    <col min="9" max="9" width="11.99609375" style="5" customWidth="1"/>
    <col min="10" max="250" width="7.99609375" style="5" bestFit="1" customWidth="1"/>
    <col min="251" max="16384" width="7.99609375" style="5" customWidth="1"/>
  </cols>
  <sheetData>
    <row r="1" spans="1:251" ht="18" customHeight="1">
      <c r="A1" s="1" t="s">
        <v>3</v>
      </c>
      <c r="D1" s="78" t="s">
        <v>4</v>
      </c>
      <c r="E1" s="78"/>
      <c r="F1" s="78"/>
      <c r="G1" s="78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ht="12.75" customHeight="1">
      <c r="A2" s="6" t="s">
        <v>5</v>
      </c>
      <c r="D2" s="356" t="s">
        <v>6</v>
      </c>
      <c r="E2" s="356"/>
      <c r="F2" s="356"/>
      <c r="G2" s="356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ht="12.75" customHeight="1">
      <c r="A3" s="4"/>
      <c r="D3" s="356" t="s">
        <v>7</v>
      </c>
      <c r="E3" s="356"/>
      <c r="F3" s="356"/>
      <c r="G3" s="356"/>
      <c r="H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ht="27.75" customHeight="1">
      <c r="A4" s="7" t="s">
        <v>8</v>
      </c>
      <c r="B4" s="7"/>
      <c r="C4" s="7"/>
      <c r="D4" s="7"/>
      <c r="E4" s="7"/>
      <c r="F4" s="7"/>
      <c r="G4" s="7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15" customHeight="1">
      <c r="A5" s="397" t="s">
        <v>9</v>
      </c>
      <c r="B5" s="397"/>
      <c r="C5" s="397"/>
      <c r="D5" s="397"/>
      <c r="E5" s="397"/>
      <c r="F5" s="397"/>
      <c r="G5" s="397"/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0" ht="15" customHeight="1" thickBot="1">
      <c r="A6" s="8"/>
      <c r="B6" s="9"/>
      <c r="C6" s="9"/>
      <c r="D6" s="9"/>
      <c r="E6" s="10" t="s">
        <v>10</v>
      </c>
      <c r="G6" s="3"/>
      <c r="H6" s="3"/>
      <c r="I6" s="3"/>
      <c r="J6" s="3"/>
      <c r="K6" s="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</row>
    <row r="7" spans="1:248" s="12" customFormat="1" ht="25.5" customHeight="1">
      <c r="A7" s="401" t="s">
        <v>11</v>
      </c>
      <c r="B7" s="403" t="s">
        <v>12</v>
      </c>
      <c r="C7" s="403" t="s">
        <v>13</v>
      </c>
      <c r="D7" s="352" t="s">
        <v>14</v>
      </c>
      <c r="E7" s="353" t="s">
        <v>15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</row>
    <row r="8" spans="1:248" s="12" customFormat="1" ht="15" customHeight="1" thickBot="1">
      <c r="A8" s="402"/>
      <c r="B8" s="404"/>
      <c r="C8" s="404"/>
      <c r="D8" s="354" t="s">
        <v>16</v>
      </c>
      <c r="E8" s="355" t="s">
        <v>727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</row>
    <row r="9" spans="1:248" s="348" customFormat="1" ht="12.75" customHeight="1">
      <c r="A9" s="346">
        <v>1</v>
      </c>
      <c r="B9" s="347">
        <v>2</v>
      </c>
      <c r="C9" s="347">
        <v>3</v>
      </c>
      <c r="D9" s="347">
        <v>4</v>
      </c>
      <c r="E9" s="357">
        <v>5</v>
      </c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  <c r="DD9" s="256"/>
      <c r="DE9" s="256"/>
      <c r="DF9" s="256"/>
      <c r="DG9" s="256"/>
      <c r="DH9" s="256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256"/>
      <c r="DY9" s="256"/>
      <c r="DZ9" s="256"/>
      <c r="EA9" s="256"/>
      <c r="EB9" s="256"/>
      <c r="EC9" s="256"/>
      <c r="ED9" s="256"/>
      <c r="EE9" s="256"/>
      <c r="EF9" s="256"/>
      <c r="EG9" s="256"/>
      <c r="EH9" s="256"/>
      <c r="EI9" s="256"/>
      <c r="EJ9" s="256"/>
      <c r="EK9" s="256"/>
      <c r="EL9" s="256"/>
      <c r="EM9" s="256"/>
      <c r="EN9" s="256"/>
      <c r="EO9" s="256"/>
      <c r="EP9" s="256"/>
      <c r="EQ9" s="256"/>
      <c r="ER9" s="256"/>
      <c r="ES9" s="256"/>
      <c r="ET9" s="256"/>
      <c r="EU9" s="256"/>
      <c r="EV9" s="256"/>
      <c r="EW9" s="256"/>
      <c r="EX9" s="256"/>
      <c r="EY9" s="256"/>
      <c r="EZ9" s="256"/>
      <c r="FA9" s="256"/>
      <c r="FB9" s="256"/>
      <c r="FC9" s="256"/>
      <c r="FD9" s="256"/>
      <c r="FE9" s="256"/>
      <c r="FF9" s="256"/>
      <c r="FG9" s="256"/>
      <c r="FH9" s="256"/>
      <c r="FI9" s="256"/>
      <c r="FJ9" s="256"/>
      <c r="FK9" s="256"/>
      <c r="FL9" s="256"/>
      <c r="FM9" s="256"/>
      <c r="FN9" s="256"/>
      <c r="FO9" s="256"/>
      <c r="FP9" s="256"/>
      <c r="FQ9" s="256"/>
      <c r="FR9" s="256"/>
      <c r="FS9" s="256"/>
      <c r="FT9" s="256"/>
      <c r="FU9" s="256"/>
      <c r="FV9" s="256"/>
      <c r="FW9" s="256"/>
      <c r="FX9" s="256"/>
      <c r="FY9" s="256"/>
      <c r="FZ9" s="256"/>
      <c r="GA9" s="256"/>
      <c r="GB9" s="256"/>
      <c r="GC9" s="256"/>
      <c r="GD9" s="256"/>
      <c r="GE9" s="256"/>
      <c r="GF9" s="256"/>
      <c r="GG9" s="256"/>
      <c r="GH9" s="256"/>
      <c r="GI9" s="256"/>
      <c r="GJ9" s="256"/>
      <c r="GK9" s="256"/>
      <c r="GL9" s="256"/>
      <c r="GM9" s="256"/>
      <c r="GN9" s="256"/>
      <c r="GO9" s="256"/>
      <c r="GP9" s="256"/>
      <c r="GQ9" s="256"/>
      <c r="GR9" s="256"/>
      <c r="GS9" s="256"/>
      <c r="GT9" s="256"/>
      <c r="GU9" s="256"/>
      <c r="GV9" s="256"/>
      <c r="GW9" s="256"/>
      <c r="GX9" s="256"/>
      <c r="GY9" s="256"/>
      <c r="GZ9" s="256"/>
      <c r="HA9" s="256"/>
      <c r="HB9" s="256"/>
      <c r="HC9" s="256"/>
      <c r="HD9" s="256"/>
      <c r="HE9" s="256"/>
      <c r="HF9" s="256"/>
      <c r="HG9" s="256"/>
      <c r="HH9" s="256"/>
      <c r="HI9" s="256"/>
      <c r="HJ9" s="256"/>
      <c r="HK9" s="256"/>
      <c r="HL9" s="256"/>
      <c r="HM9" s="256"/>
      <c r="HN9" s="256"/>
      <c r="HO9" s="256"/>
      <c r="HP9" s="256"/>
      <c r="HQ9" s="256"/>
      <c r="HR9" s="256"/>
      <c r="HS9" s="256"/>
      <c r="HT9" s="256"/>
      <c r="HU9" s="256"/>
      <c r="HV9" s="256"/>
      <c r="HW9" s="256"/>
      <c r="HX9" s="256"/>
      <c r="HY9" s="256"/>
      <c r="HZ9" s="256"/>
      <c r="IA9" s="256"/>
      <c r="IB9" s="256"/>
      <c r="IC9" s="256"/>
      <c r="ID9" s="256"/>
      <c r="IE9" s="256"/>
      <c r="IF9" s="256"/>
      <c r="IG9" s="256"/>
      <c r="IH9" s="256"/>
      <c r="II9" s="256"/>
      <c r="IJ9" s="256"/>
      <c r="IK9" s="256"/>
      <c r="IL9" s="256"/>
      <c r="IM9" s="256"/>
      <c r="IN9" s="256"/>
    </row>
    <row r="10" spans="1:248" s="16" customFormat="1" ht="15" customHeight="1">
      <c r="A10" s="17" t="s">
        <v>17</v>
      </c>
      <c r="B10" s="18">
        <v>1</v>
      </c>
      <c r="C10" s="19" t="s">
        <v>18</v>
      </c>
      <c r="D10" s="358">
        <v>3998787187</v>
      </c>
      <c r="E10" s="359">
        <v>9492503816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</row>
    <row r="11" spans="1:248" s="16" customFormat="1" ht="15" customHeight="1">
      <c r="A11" s="17" t="s">
        <v>19</v>
      </c>
      <c r="B11" s="18">
        <v>2</v>
      </c>
      <c r="C11" s="19"/>
      <c r="D11" s="358"/>
      <c r="E11" s="360"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</row>
    <row r="12" spans="1:248" s="16" customFormat="1" ht="15" customHeight="1">
      <c r="A12" s="17" t="s">
        <v>20</v>
      </c>
      <c r="B12" s="19">
        <v>10</v>
      </c>
      <c r="C12" s="22"/>
      <c r="D12" s="358">
        <f>D10-D11</f>
        <v>3998787187</v>
      </c>
      <c r="E12" s="361">
        <f>E10-E11</f>
        <v>9492503816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</row>
    <row r="13" spans="1:248" s="16" customFormat="1" ht="15" customHeight="1">
      <c r="A13" s="17" t="s">
        <v>21</v>
      </c>
      <c r="B13" s="19">
        <v>11</v>
      </c>
      <c r="C13" s="19" t="s">
        <v>22</v>
      </c>
      <c r="D13" s="358">
        <v>1565521694</v>
      </c>
      <c r="E13" s="359">
        <v>4106109147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</row>
    <row r="14" spans="1:248" s="25" customFormat="1" ht="15" customHeight="1">
      <c r="A14" s="17" t="s">
        <v>23</v>
      </c>
      <c r="B14" s="19">
        <v>20</v>
      </c>
      <c r="C14" s="19"/>
      <c r="D14" s="358">
        <f>D12-D13</f>
        <v>2433265493</v>
      </c>
      <c r="E14" s="361">
        <f>E12-E13</f>
        <v>5386394669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</row>
    <row r="15" spans="1:248" s="16" customFormat="1" ht="15" customHeight="1">
      <c r="A15" s="17" t="s">
        <v>24</v>
      </c>
      <c r="B15" s="19">
        <v>21</v>
      </c>
      <c r="C15" s="19" t="s">
        <v>25</v>
      </c>
      <c r="D15" s="358">
        <v>7651455092</v>
      </c>
      <c r="E15" s="359">
        <v>16526112699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</row>
    <row r="16" spans="1:248" s="16" customFormat="1" ht="15" customHeight="1">
      <c r="A16" s="17" t="s">
        <v>26</v>
      </c>
      <c r="B16" s="19">
        <v>22</v>
      </c>
      <c r="C16" s="19" t="s">
        <v>27</v>
      </c>
      <c r="D16" s="358">
        <v>6113687626</v>
      </c>
      <c r="E16" s="359">
        <v>10138844097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</row>
    <row r="17" spans="1:248" s="16" customFormat="1" ht="15" customHeight="1">
      <c r="A17" s="26" t="s">
        <v>28</v>
      </c>
      <c r="B17" s="22">
        <v>23</v>
      </c>
      <c r="C17" s="22"/>
      <c r="D17" s="358">
        <v>0</v>
      </c>
      <c r="E17" s="359"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</row>
    <row r="18" spans="1:248" s="16" customFormat="1" ht="15" customHeight="1">
      <c r="A18" s="27" t="s">
        <v>29</v>
      </c>
      <c r="B18" s="19">
        <v>24</v>
      </c>
      <c r="C18" s="19"/>
      <c r="D18" s="358">
        <v>0</v>
      </c>
      <c r="E18" s="360"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</row>
    <row r="19" spans="1:248" s="16" customFormat="1" ht="15" customHeight="1">
      <c r="A19" s="17" t="s">
        <v>30</v>
      </c>
      <c r="B19" s="19">
        <v>25</v>
      </c>
      <c r="C19" s="19"/>
      <c r="D19" s="358">
        <v>669036164</v>
      </c>
      <c r="E19" s="359">
        <v>1991577253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</row>
    <row r="20" spans="1:248" s="16" customFormat="1" ht="15" customHeight="1">
      <c r="A20" s="17" t="s">
        <v>31</v>
      </c>
      <c r="B20" s="19">
        <v>30</v>
      </c>
      <c r="C20" s="19"/>
      <c r="D20" s="358">
        <f>D14+(D15-D16)-(D18+D19)</f>
        <v>3301996795</v>
      </c>
      <c r="E20" s="361">
        <f>E14+(E15-E16)-(E18+E19)</f>
        <v>9782086018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</row>
    <row r="21" spans="1:248" s="16" customFormat="1" ht="15" customHeight="1">
      <c r="A21" s="17" t="s">
        <v>32</v>
      </c>
      <c r="B21" s="19"/>
      <c r="C21" s="19"/>
      <c r="D21" s="358"/>
      <c r="E21" s="36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</row>
    <row r="22" spans="1:248" s="25" customFormat="1" ht="15" customHeight="1">
      <c r="A22" s="17" t="s">
        <v>33</v>
      </c>
      <c r="B22" s="19">
        <v>31</v>
      </c>
      <c r="C22" s="19"/>
      <c r="D22" s="358">
        <v>90057273</v>
      </c>
      <c r="E22" s="359">
        <v>236767669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</row>
    <row r="23" spans="1:248" s="25" customFormat="1" ht="15" customHeight="1">
      <c r="A23" s="17" t="s">
        <v>34</v>
      </c>
      <c r="B23" s="19">
        <v>32</v>
      </c>
      <c r="C23" s="19"/>
      <c r="D23" s="358">
        <v>20462000</v>
      </c>
      <c r="E23" s="359">
        <v>95553007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</row>
    <row r="24" spans="1:248" s="16" customFormat="1" ht="15" customHeight="1">
      <c r="A24" s="17" t="s">
        <v>35</v>
      </c>
      <c r="B24" s="19">
        <v>40</v>
      </c>
      <c r="C24" s="19"/>
      <c r="D24" s="358">
        <f>D22-D23</f>
        <v>69595273</v>
      </c>
      <c r="E24" s="361">
        <f>E22-E23</f>
        <v>141214662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</row>
    <row r="25" spans="1:248" s="25" customFormat="1" ht="15" customHeight="1">
      <c r="A25" s="17" t="s">
        <v>36</v>
      </c>
      <c r="B25" s="19">
        <v>50</v>
      </c>
      <c r="C25" s="19"/>
      <c r="D25" s="358">
        <f>D20+D24</f>
        <v>3371592068</v>
      </c>
      <c r="E25" s="361">
        <f>E20+E24</f>
        <v>9923300680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</row>
    <row r="26" spans="1:248" s="25" customFormat="1" ht="15" customHeight="1">
      <c r="A26" s="17" t="s">
        <v>37</v>
      </c>
      <c r="B26" s="19">
        <v>51</v>
      </c>
      <c r="C26" s="19" t="s">
        <v>38</v>
      </c>
      <c r="D26" s="358">
        <v>513882165</v>
      </c>
      <c r="E26" s="359">
        <v>1294698385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</row>
    <row r="27" spans="1:248" s="16" customFormat="1" ht="15" customHeight="1">
      <c r="A27" s="17" t="s">
        <v>39</v>
      </c>
      <c r="B27" s="19">
        <v>52</v>
      </c>
      <c r="C27" s="19" t="s">
        <v>40</v>
      </c>
      <c r="D27" s="358"/>
      <c r="E27" s="360">
        <v>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</row>
    <row r="28" spans="1:248" s="16" customFormat="1" ht="15" customHeight="1">
      <c r="A28" s="17" t="s">
        <v>41</v>
      </c>
      <c r="B28" s="19">
        <v>60</v>
      </c>
      <c r="C28" s="19"/>
      <c r="D28" s="362">
        <f>D25-D26-D27</f>
        <v>2857709903</v>
      </c>
      <c r="E28" s="360">
        <f>E25-E26-E27</f>
        <v>8628602295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</row>
    <row r="29" spans="1:248" s="16" customFormat="1" ht="15" customHeight="1" thickBot="1">
      <c r="A29" s="28" t="s">
        <v>42</v>
      </c>
      <c r="B29" s="29">
        <v>70</v>
      </c>
      <c r="C29" s="29"/>
      <c r="D29" s="363">
        <f>D28/(3528500-135000)</f>
        <v>842.1128342419331</v>
      </c>
      <c r="E29" s="364">
        <f>E28/(3528500-135000)</f>
        <v>2542.6852202740533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</row>
    <row r="30" spans="1:249" s="16" customFormat="1" ht="16.5" customHeight="1">
      <c r="A30" s="23" t="s">
        <v>43</v>
      </c>
      <c r="B30" s="30"/>
      <c r="C30" s="30"/>
      <c r="D30" s="30"/>
      <c r="E30" s="30"/>
      <c r="F30" s="14"/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31"/>
      <c r="IO30" s="15"/>
    </row>
    <row r="31" spans="1:251" s="16" customFormat="1" ht="15" customHeight="1">
      <c r="A31" s="32"/>
      <c r="B31" s="32"/>
      <c r="C31" s="33"/>
      <c r="D31" s="398" t="s">
        <v>44</v>
      </c>
      <c r="E31" s="398"/>
      <c r="F31" s="35"/>
      <c r="H31" s="14"/>
      <c r="I31" s="14"/>
      <c r="J31" s="14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</row>
    <row r="32" spans="1:252" s="25" customFormat="1" ht="15" customHeight="1">
      <c r="A32" s="36" t="s">
        <v>45</v>
      </c>
      <c r="B32" s="36"/>
      <c r="C32" s="24"/>
      <c r="D32" s="399" t="s">
        <v>46</v>
      </c>
      <c r="E32" s="399"/>
      <c r="F32" s="37"/>
      <c r="G32" s="37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</row>
    <row r="33" spans="1:252" s="41" customFormat="1" ht="15" customHeight="1">
      <c r="A33" s="34" t="s">
        <v>47</v>
      </c>
      <c r="B33" s="34"/>
      <c r="C33" s="38"/>
      <c r="D33" s="400" t="s">
        <v>48</v>
      </c>
      <c r="E33" s="400"/>
      <c r="F33" s="39"/>
      <c r="G33" s="39"/>
      <c r="I33" s="40"/>
      <c r="J33" s="40"/>
      <c r="K33" s="40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</row>
    <row r="34" spans="1:252" s="16" customFormat="1" ht="12.75" customHeight="1">
      <c r="A34" s="14"/>
      <c r="B34" s="14"/>
      <c r="C34" s="33"/>
      <c r="D34" s="33"/>
      <c r="E34" s="33"/>
      <c r="F34" s="33"/>
      <c r="G34" s="15"/>
      <c r="I34" s="14"/>
      <c r="J34" s="14"/>
      <c r="K34" s="14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</row>
    <row r="35" spans="1:252" s="41" customFormat="1" ht="12.75" customHeight="1">
      <c r="A35" s="40"/>
      <c r="B35" s="40"/>
      <c r="C35" s="39"/>
      <c r="D35" s="39"/>
      <c r="E35" s="39"/>
      <c r="F35" s="39"/>
      <c r="G35" s="39"/>
      <c r="I35" s="40"/>
      <c r="J35" s="40"/>
      <c r="K35" s="40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42"/>
      <c r="IR35" s="38"/>
    </row>
    <row r="36" spans="1:252" s="16" customFormat="1" ht="12.75" customHeight="1">
      <c r="A36" s="43" t="s">
        <v>49</v>
      </c>
      <c r="B36" s="43"/>
      <c r="C36" s="33"/>
      <c r="D36" s="396" t="s">
        <v>50</v>
      </c>
      <c r="E36" s="396"/>
      <c r="F36" s="33"/>
      <c r="G36" s="33"/>
      <c r="I36" s="14"/>
      <c r="J36" s="14"/>
      <c r="K36" s="14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</row>
    <row r="37" spans="1:252" s="16" customFormat="1" ht="12.75" customHeight="1">
      <c r="A37" s="14"/>
      <c r="B37" s="14"/>
      <c r="C37" s="33"/>
      <c r="D37" s="33"/>
      <c r="E37" s="33"/>
      <c r="F37" s="33"/>
      <c r="G37" s="15"/>
      <c r="H37" s="15"/>
      <c r="I37" s="14"/>
      <c r="J37" s="14"/>
      <c r="K37" s="14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</row>
    <row r="38" spans="1:251" s="16" customFormat="1" ht="12.75" customHeight="1">
      <c r="A38" s="14"/>
      <c r="B38" s="33"/>
      <c r="C38" s="33"/>
      <c r="D38" s="33"/>
      <c r="E38" s="33"/>
      <c r="F38" s="15"/>
      <c r="G38" s="15"/>
      <c r="H38" s="14"/>
      <c r="I38" s="14"/>
      <c r="J38" s="14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</row>
    <row r="39" spans="1:251" s="16" customFormat="1" ht="12.75" customHeight="1">
      <c r="A39" s="14"/>
      <c r="B39" s="33"/>
      <c r="C39" s="33"/>
      <c r="D39" s="33"/>
      <c r="E39" s="33"/>
      <c r="F39" s="15"/>
      <c r="G39" s="15"/>
      <c r="H39" s="14"/>
      <c r="I39" s="14"/>
      <c r="J39" s="14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</row>
    <row r="40" spans="1:251" s="16" customFormat="1" ht="12.75" customHeight="1">
      <c r="A40" s="14"/>
      <c r="B40" s="33"/>
      <c r="C40" s="33"/>
      <c r="D40" s="33"/>
      <c r="E40" s="33"/>
      <c r="F40" s="15"/>
      <c r="G40" s="15"/>
      <c r="H40" s="14"/>
      <c r="I40" s="14"/>
      <c r="J40" s="14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</row>
    <row r="41" spans="1:251" s="16" customFormat="1" ht="12.75" customHeight="1">
      <c r="A41" s="14"/>
      <c r="B41" s="33"/>
      <c r="C41" s="33"/>
      <c r="D41" s="33"/>
      <c r="E41" s="33"/>
      <c r="F41" s="15"/>
      <c r="G41" s="15"/>
      <c r="H41" s="14"/>
      <c r="I41" s="14"/>
      <c r="J41" s="14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</row>
    <row r="42" spans="1:251" s="16" customFormat="1" ht="12.75" customHeight="1">
      <c r="A42" s="14"/>
      <c r="B42" s="33"/>
      <c r="C42" s="33"/>
      <c r="D42" s="33"/>
      <c r="E42" s="33"/>
      <c r="F42" s="15"/>
      <c r="G42" s="15"/>
      <c r="H42" s="14"/>
      <c r="I42" s="14"/>
      <c r="J42" s="14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</row>
    <row r="43" spans="1:251" s="16" customFormat="1" ht="12.75" customHeight="1">
      <c r="A43" s="14"/>
      <c r="B43" s="33"/>
      <c r="C43" s="33"/>
      <c r="D43" s="33"/>
      <c r="E43" s="33"/>
      <c r="F43" s="15"/>
      <c r="G43" s="15"/>
      <c r="H43" s="14"/>
      <c r="I43" s="14"/>
      <c r="J43" s="14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</row>
    <row r="44" spans="1:251" s="16" customFormat="1" ht="12.75" customHeight="1">
      <c r="A44" s="14"/>
      <c r="B44" s="33"/>
      <c r="C44" s="33"/>
      <c r="D44" s="33"/>
      <c r="E44" s="33"/>
      <c r="F44" s="15"/>
      <c r="G44" s="15"/>
      <c r="H44" s="14"/>
      <c r="I44" s="14"/>
      <c r="J44" s="14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</row>
    <row r="45" spans="1:251" s="16" customFormat="1" ht="12.75" customHeight="1">
      <c r="A45" s="14"/>
      <c r="B45" s="33"/>
      <c r="C45" s="33"/>
      <c r="D45" s="33"/>
      <c r="E45" s="33"/>
      <c r="F45" s="15"/>
      <c r="G45" s="15"/>
      <c r="H45" s="14"/>
      <c r="I45" s="14"/>
      <c r="J45" s="14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</row>
    <row r="46" spans="1:251" s="16" customFormat="1" ht="12.75" customHeight="1">
      <c r="A46" s="14"/>
      <c r="B46" s="33"/>
      <c r="C46" s="33"/>
      <c r="D46" s="33"/>
      <c r="E46" s="33"/>
      <c r="F46" s="15"/>
      <c r="G46" s="15"/>
      <c r="H46" s="14"/>
      <c r="I46" s="14"/>
      <c r="J46" s="14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</row>
    <row r="47" spans="1:251" s="16" customFormat="1" ht="12.75" customHeight="1">
      <c r="A47" s="14"/>
      <c r="B47" s="33"/>
      <c r="C47" s="33"/>
      <c r="D47" s="33"/>
      <c r="E47" s="33"/>
      <c r="F47" s="15"/>
      <c r="G47" s="15"/>
      <c r="H47" s="14"/>
      <c r="I47" s="14"/>
      <c r="J47" s="14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</row>
    <row r="48" spans="1:251" s="16" customFormat="1" ht="12.75" customHeight="1">
      <c r="A48" s="14"/>
      <c r="B48" s="33"/>
      <c r="C48" s="33"/>
      <c r="D48" s="33"/>
      <c r="E48" s="33"/>
      <c r="F48" s="15"/>
      <c r="G48" s="15"/>
      <c r="H48" s="14"/>
      <c r="I48" s="14"/>
      <c r="J48" s="14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</row>
    <row r="49" spans="1:251" s="16" customFormat="1" ht="12.75" customHeight="1">
      <c r="A49" s="14"/>
      <c r="B49" s="33"/>
      <c r="C49" s="33"/>
      <c r="D49" s="33"/>
      <c r="E49" s="33"/>
      <c r="F49" s="15"/>
      <c r="G49" s="15"/>
      <c r="H49" s="14"/>
      <c r="I49" s="14"/>
      <c r="J49" s="14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</row>
    <row r="50" spans="1:251" s="16" customFormat="1" ht="12.75" customHeight="1">
      <c r="A50" s="14"/>
      <c r="B50" s="33"/>
      <c r="C50" s="33"/>
      <c r="D50" s="33"/>
      <c r="E50" s="33"/>
      <c r="F50" s="15"/>
      <c r="G50" s="15"/>
      <c r="H50" s="14"/>
      <c r="I50" s="14"/>
      <c r="J50" s="14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</row>
    <row r="51" spans="1:251" s="16" customFormat="1" ht="12.75" customHeight="1">
      <c r="A51" s="15"/>
      <c r="B51" s="33"/>
      <c r="C51" s="33"/>
      <c r="D51" s="33"/>
      <c r="E51" s="33"/>
      <c r="F51" s="15"/>
      <c r="G51" s="15"/>
      <c r="H51" s="14"/>
      <c r="I51" s="14"/>
      <c r="J51" s="14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</row>
    <row r="52" spans="1:251" s="16" customFormat="1" ht="12.75" customHeight="1">
      <c r="A52" s="15"/>
      <c r="B52" s="33"/>
      <c r="C52" s="33"/>
      <c r="D52" s="33"/>
      <c r="E52" s="33"/>
      <c r="F52" s="15"/>
      <c r="G52" s="15"/>
      <c r="H52" s="14"/>
      <c r="I52" s="14"/>
      <c r="J52" s="14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</row>
    <row r="53" spans="1:251" s="16" customFormat="1" ht="12.75" customHeight="1">
      <c r="A53" s="15"/>
      <c r="B53" s="33"/>
      <c r="C53" s="33"/>
      <c r="D53" s="33"/>
      <c r="E53" s="33"/>
      <c r="F53" s="15"/>
      <c r="G53" s="15"/>
      <c r="H53" s="14"/>
      <c r="I53" s="14"/>
      <c r="J53" s="14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</row>
    <row r="54" spans="1:251" s="16" customFormat="1" ht="12.75" customHeight="1">
      <c r="A54" s="15"/>
      <c r="B54" s="33"/>
      <c r="C54" s="33"/>
      <c r="D54" s="33"/>
      <c r="E54" s="33"/>
      <c r="F54" s="15"/>
      <c r="G54" s="15"/>
      <c r="H54" s="14"/>
      <c r="I54" s="14"/>
      <c r="J54" s="14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</row>
    <row r="55" spans="1:251" s="16" customFormat="1" ht="12.75" customHeight="1">
      <c r="A55" s="15"/>
      <c r="B55" s="33"/>
      <c r="C55" s="33"/>
      <c r="D55" s="33"/>
      <c r="E55" s="33"/>
      <c r="F55" s="15"/>
      <c r="G55" s="15"/>
      <c r="H55" s="14"/>
      <c r="I55" s="14"/>
      <c r="J55" s="14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</row>
    <row r="56" spans="1:251" ht="12.75" customHeight="1">
      <c r="A56" s="4"/>
      <c r="B56" s="9"/>
      <c r="C56" s="9"/>
      <c r="D56" s="9"/>
      <c r="E56" s="9"/>
      <c r="F56" s="4"/>
      <c r="G56" s="4"/>
      <c r="H56" s="3"/>
      <c r="I56" s="3"/>
      <c r="J56" s="3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</row>
    <row r="57" spans="1:251" ht="12.75" customHeight="1">
      <c r="A57" s="4"/>
      <c r="B57" s="9"/>
      <c r="C57" s="9"/>
      <c r="D57" s="9"/>
      <c r="E57" s="9"/>
      <c r="F57" s="4"/>
      <c r="G57" s="4"/>
      <c r="H57" s="3"/>
      <c r="I57" s="3"/>
      <c r="J57" s="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</row>
    <row r="58" spans="1:251" ht="12.75" customHeight="1">
      <c r="A58" s="4"/>
      <c r="B58" s="9"/>
      <c r="C58" s="9"/>
      <c r="D58" s="9"/>
      <c r="E58" s="9"/>
      <c r="F58" s="4"/>
      <c r="G58" s="4"/>
      <c r="H58" s="3"/>
      <c r="I58" s="3"/>
      <c r="J58" s="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</row>
    <row r="59" spans="1:251" ht="12.75" customHeight="1">
      <c r="A59" s="4"/>
      <c r="B59" s="9"/>
      <c r="C59" s="9"/>
      <c r="D59" s="9"/>
      <c r="E59" s="9"/>
      <c r="F59" s="4"/>
      <c r="G59" s="4"/>
      <c r="H59" s="3"/>
      <c r="I59" s="3"/>
      <c r="J59" s="3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</row>
    <row r="60" spans="1:251" ht="12.75" customHeight="1">
      <c r="A60" s="4"/>
      <c r="B60" s="9"/>
      <c r="C60" s="9"/>
      <c r="D60" s="9"/>
      <c r="E60" s="9"/>
      <c r="F60" s="4"/>
      <c r="G60" s="4"/>
      <c r="H60" s="3"/>
      <c r="I60" s="3"/>
      <c r="J60" s="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</row>
    <row r="61" spans="1:251" ht="12.75" customHeight="1">
      <c r="A61" s="4"/>
      <c r="B61" s="9"/>
      <c r="C61" s="9"/>
      <c r="D61" s="9"/>
      <c r="E61" s="9"/>
      <c r="F61" s="4"/>
      <c r="G61" s="4"/>
      <c r="H61" s="3"/>
      <c r="I61" s="3"/>
      <c r="J61" s="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</row>
    <row r="62" spans="1:251" ht="12.75" customHeight="1">
      <c r="A62" s="4"/>
      <c r="B62" s="9"/>
      <c r="C62" s="9"/>
      <c r="D62" s="9"/>
      <c r="E62" s="9"/>
      <c r="F62" s="4"/>
      <c r="G62" s="4"/>
      <c r="H62" s="3"/>
      <c r="I62" s="3"/>
      <c r="J62" s="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</row>
    <row r="63" spans="1:251" ht="12.75" customHeight="1">
      <c r="A63" s="4"/>
      <c r="B63" s="9"/>
      <c r="C63" s="9"/>
      <c r="D63" s="9"/>
      <c r="E63" s="9"/>
      <c r="F63" s="4"/>
      <c r="G63" s="4"/>
      <c r="H63" s="3"/>
      <c r="I63" s="3"/>
      <c r="J63" s="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</row>
    <row r="64" spans="1:251" ht="12.75" customHeight="1">
      <c r="A64" s="4"/>
      <c r="B64" s="9"/>
      <c r="C64" s="9"/>
      <c r="D64" s="9"/>
      <c r="E64" s="9"/>
      <c r="F64" s="4"/>
      <c r="G64" s="4"/>
      <c r="H64" s="3"/>
      <c r="I64" s="3"/>
      <c r="J64" s="3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</row>
    <row r="65" spans="1:251" ht="12.75" customHeight="1">
      <c r="A65" s="4"/>
      <c r="B65" s="9"/>
      <c r="C65" s="9"/>
      <c r="D65" s="9"/>
      <c r="E65" s="9"/>
      <c r="F65" s="4"/>
      <c r="G65" s="4"/>
      <c r="H65" s="3"/>
      <c r="I65" s="3"/>
      <c r="J65" s="3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</row>
    <row r="66" spans="1:251" ht="12.75" customHeight="1">
      <c r="A66" s="4"/>
      <c r="B66" s="9"/>
      <c r="C66" s="9"/>
      <c r="D66" s="9"/>
      <c r="E66" s="9"/>
      <c r="F66" s="4"/>
      <c r="G66" s="4"/>
      <c r="H66" s="3"/>
      <c r="I66" s="3"/>
      <c r="J66" s="3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</row>
    <row r="67" spans="1:251" ht="12.75" customHeight="1">
      <c r="A67" s="4"/>
      <c r="B67" s="9"/>
      <c r="C67" s="9"/>
      <c r="D67" s="9"/>
      <c r="E67" s="9"/>
      <c r="F67" s="4"/>
      <c r="G67" s="4"/>
      <c r="H67" s="3"/>
      <c r="I67" s="3"/>
      <c r="J67" s="3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</row>
    <row r="68" spans="1:251" ht="12.75" customHeight="1">
      <c r="A68" s="4"/>
      <c r="B68" s="9"/>
      <c r="C68" s="9"/>
      <c r="D68" s="9"/>
      <c r="E68" s="9"/>
      <c r="F68" s="4"/>
      <c r="G68" s="4"/>
      <c r="H68" s="3"/>
      <c r="I68" s="3"/>
      <c r="J68" s="3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</row>
    <row r="69" spans="1:251" ht="12.75" customHeight="1">
      <c r="A69" s="4"/>
      <c r="B69" s="9"/>
      <c r="C69" s="9"/>
      <c r="D69" s="9"/>
      <c r="E69" s="9"/>
      <c r="F69" s="4"/>
      <c r="G69" s="4"/>
      <c r="H69" s="3"/>
      <c r="I69" s="3"/>
      <c r="J69" s="3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</row>
    <row r="70" spans="1:251" ht="12.75" customHeight="1">
      <c r="A70" s="4"/>
      <c r="B70" s="9"/>
      <c r="C70" s="9"/>
      <c r="D70" s="9"/>
      <c r="E70" s="9"/>
      <c r="F70" s="4"/>
      <c r="G70" s="4"/>
      <c r="H70" s="3"/>
      <c r="I70" s="3"/>
      <c r="J70" s="3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</row>
    <row r="71" spans="1:251" ht="12.75" customHeight="1">
      <c r="A71" s="4"/>
      <c r="B71" s="9"/>
      <c r="C71" s="9"/>
      <c r="D71" s="9"/>
      <c r="E71" s="9"/>
      <c r="F71" s="4"/>
      <c r="G71" s="4"/>
      <c r="H71" s="3"/>
      <c r="I71" s="3"/>
      <c r="J71" s="3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</row>
    <row r="72" spans="1:251" ht="12.75" customHeight="1">
      <c r="A72" s="4"/>
      <c r="B72" s="9"/>
      <c r="C72" s="9"/>
      <c r="D72" s="9"/>
      <c r="E72" s="9"/>
      <c r="F72" s="4"/>
      <c r="G72" s="4"/>
      <c r="H72" s="3"/>
      <c r="I72" s="3"/>
      <c r="J72" s="3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</row>
    <row r="73" spans="1:251" ht="12.75" customHeight="1">
      <c r="A73" s="4"/>
      <c r="B73" s="9"/>
      <c r="C73" s="9"/>
      <c r="D73" s="9"/>
      <c r="E73" s="9"/>
      <c r="F73" s="4"/>
      <c r="G73" s="4"/>
      <c r="H73" s="3"/>
      <c r="I73" s="3"/>
      <c r="J73" s="3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</row>
    <row r="74" spans="1:251" ht="12.75" customHeight="1">
      <c r="A74" s="4"/>
      <c r="B74" s="9"/>
      <c r="C74" s="9"/>
      <c r="D74" s="9"/>
      <c r="E74" s="9"/>
      <c r="F74" s="4"/>
      <c r="G74" s="4"/>
      <c r="H74" s="3"/>
      <c r="I74" s="3"/>
      <c r="J74" s="3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</row>
    <row r="75" spans="1:251" ht="12.75" customHeight="1">
      <c r="A75" s="4"/>
      <c r="B75" s="9"/>
      <c r="C75" s="9"/>
      <c r="D75" s="9"/>
      <c r="E75" s="9"/>
      <c r="F75" s="4"/>
      <c r="G75" s="4"/>
      <c r="H75" s="3"/>
      <c r="I75" s="3"/>
      <c r="J75" s="3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</row>
    <row r="76" spans="1:251" ht="12.75" customHeight="1">
      <c r="A76" s="4"/>
      <c r="B76" s="9"/>
      <c r="C76" s="9"/>
      <c r="D76" s="9"/>
      <c r="E76" s="9"/>
      <c r="F76" s="4"/>
      <c r="G76" s="4"/>
      <c r="H76" s="3"/>
      <c r="I76" s="3"/>
      <c r="J76" s="3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</row>
    <row r="77" spans="1:251" ht="12.75" customHeight="1">
      <c r="A77" s="4"/>
      <c r="B77" s="9"/>
      <c r="C77" s="9"/>
      <c r="D77" s="9"/>
      <c r="E77" s="9"/>
      <c r="F77" s="4"/>
      <c r="G77" s="4"/>
      <c r="H77" s="3"/>
      <c r="I77" s="3"/>
      <c r="J77" s="3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</row>
    <row r="78" spans="1:251" ht="12.75" customHeight="1">
      <c r="A78" s="4"/>
      <c r="B78" s="9"/>
      <c r="C78" s="9"/>
      <c r="D78" s="9"/>
      <c r="E78" s="9"/>
      <c r="F78" s="4"/>
      <c r="G78" s="4"/>
      <c r="H78" s="3"/>
      <c r="I78" s="3"/>
      <c r="J78" s="3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</row>
    <row r="79" spans="1:251" ht="12.75" customHeight="1">
      <c r="A79" s="4"/>
      <c r="B79" s="9"/>
      <c r="C79" s="9"/>
      <c r="D79" s="9"/>
      <c r="E79" s="9"/>
      <c r="F79" s="4"/>
      <c r="G79" s="4"/>
      <c r="H79" s="3"/>
      <c r="I79" s="3"/>
      <c r="J79" s="3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</row>
    <row r="80" spans="1:251" ht="12.75" customHeight="1">
      <c r="A80" s="4"/>
      <c r="B80" s="9"/>
      <c r="C80" s="9"/>
      <c r="D80" s="9"/>
      <c r="E80" s="9"/>
      <c r="F80" s="4"/>
      <c r="G80" s="4"/>
      <c r="H80" s="3"/>
      <c r="I80" s="3"/>
      <c r="J80" s="3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</row>
    <row r="81" spans="1:251" ht="12.75" customHeight="1">
      <c r="A81" s="4"/>
      <c r="B81" s="9"/>
      <c r="C81" s="9"/>
      <c r="D81" s="9"/>
      <c r="E81" s="9"/>
      <c r="F81" s="4"/>
      <c r="G81" s="4"/>
      <c r="H81" s="3"/>
      <c r="I81" s="3"/>
      <c r="J81" s="3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</row>
    <row r="82" spans="1:251" ht="12.75" customHeight="1">
      <c r="A82" s="4"/>
      <c r="B82" s="9"/>
      <c r="C82" s="9"/>
      <c r="D82" s="9"/>
      <c r="E82" s="9"/>
      <c r="F82" s="4"/>
      <c r="G82" s="4"/>
      <c r="H82" s="3"/>
      <c r="I82" s="3"/>
      <c r="J82" s="3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</row>
    <row r="83" spans="1:251" ht="12.75" customHeight="1">
      <c r="A83" s="4"/>
      <c r="B83" s="9"/>
      <c r="C83" s="9"/>
      <c r="D83" s="9"/>
      <c r="E83" s="9"/>
      <c r="F83" s="4"/>
      <c r="G83" s="4"/>
      <c r="H83" s="3"/>
      <c r="I83" s="3"/>
      <c r="J83" s="3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</row>
    <row r="84" spans="1:251" ht="12.75" customHeight="1">
      <c r="A84" s="4"/>
      <c r="B84" s="9"/>
      <c r="C84" s="9"/>
      <c r="D84" s="9"/>
      <c r="E84" s="9"/>
      <c r="F84" s="4"/>
      <c r="G84" s="4"/>
      <c r="H84" s="3"/>
      <c r="I84" s="3"/>
      <c r="J84" s="3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</row>
    <row r="85" spans="1:251" ht="12.75" customHeight="1">
      <c r="A85" s="4"/>
      <c r="B85" s="9"/>
      <c r="C85" s="9"/>
      <c r="D85" s="9"/>
      <c r="E85" s="9"/>
      <c r="F85" s="4"/>
      <c r="G85" s="4"/>
      <c r="H85" s="3"/>
      <c r="I85" s="3"/>
      <c r="J85" s="3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</row>
    <row r="86" spans="1:251" ht="12.75" customHeight="1">
      <c r="A86" s="4"/>
      <c r="B86" s="9"/>
      <c r="C86" s="9"/>
      <c r="D86" s="9"/>
      <c r="E86" s="9"/>
      <c r="F86" s="4"/>
      <c r="G86" s="4"/>
      <c r="H86" s="3"/>
      <c r="I86" s="3"/>
      <c r="J86" s="3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</row>
    <row r="87" spans="1:251" ht="12.75" customHeight="1">
      <c r="A87" s="4"/>
      <c r="B87" s="9"/>
      <c r="C87" s="9"/>
      <c r="D87" s="9"/>
      <c r="E87" s="9"/>
      <c r="F87" s="4"/>
      <c r="G87" s="4"/>
      <c r="H87" s="3"/>
      <c r="I87" s="3"/>
      <c r="J87" s="3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</row>
    <row r="88" spans="1:251" ht="12.75" customHeight="1">
      <c r="A88" s="4"/>
      <c r="B88" s="9"/>
      <c r="C88" s="9"/>
      <c r="D88" s="9"/>
      <c r="E88" s="9"/>
      <c r="F88" s="4"/>
      <c r="G88" s="4"/>
      <c r="H88" s="3"/>
      <c r="I88" s="3"/>
      <c r="J88" s="3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</row>
    <row r="89" spans="1:251" ht="12.75" customHeight="1">
      <c r="A89" s="4"/>
      <c r="B89" s="9"/>
      <c r="C89" s="9"/>
      <c r="D89" s="9"/>
      <c r="E89" s="9"/>
      <c r="F89" s="4"/>
      <c r="G89" s="4"/>
      <c r="H89" s="3"/>
      <c r="I89" s="3"/>
      <c r="J89" s="3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</row>
    <row r="90" spans="1:251" ht="12.75" customHeight="1">
      <c r="A90" s="4"/>
      <c r="B90" s="9"/>
      <c r="C90" s="9"/>
      <c r="D90" s="9"/>
      <c r="E90" s="9"/>
      <c r="F90" s="4"/>
      <c r="G90" s="4"/>
      <c r="H90" s="3"/>
      <c r="I90" s="3"/>
      <c r="J90" s="3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</row>
    <row r="91" spans="1:251" ht="12.75" customHeight="1">
      <c r="A91" s="4"/>
      <c r="B91" s="9"/>
      <c r="C91" s="9"/>
      <c r="D91" s="9"/>
      <c r="E91" s="9"/>
      <c r="F91" s="4"/>
      <c r="G91" s="4"/>
      <c r="H91" s="3"/>
      <c r="I91" s="3"/>
      <c r="J91" s="3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</row>
    <row r="92" spans="1:251" ht="12.75" customHeight="1">
      <c r="A92" s="4"/>
      <c r="B92" s="9"/>
      <c r="C92" s="9"/>
      <c r="D92" s="9"/>
      <c r="E92" s="9"/>
      <c r="F92" s="4"/>
      <c r="G92" s="4"/>
      <c r="H92" s="3"/>
      <c r="I92" s="3"/>
      <c r="J92" s="3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</row>
    <row r="93" spans="1:251" ht="12.75" customHeight="1">
      <c r="A93" s="4"/>
      <c r="B93" s="9"/>
      <c r="C93" s="9"/>
      <c r="D93" s="9"/>
      <c r="E93" s="9"/>
      <c r="F93" s="4"/>
      <c r="G93" s="4"/>
      <c r="H93" s="3"/>
      <c r="I93" s="3"/>
      <c r="J93" s="3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</row>
    <row r="94" spans="1:251" ht="12.75" customHeight="1">
      <c r="A94" s="4"/>
      <c r="B94" s="9"/>
      <c r="C94" s="9"/>
      <c r="D94" s="9"/>
      <c r="E94" s="9"/>
      <c r="F94" s="4"/>
      <c r="G94" s="4"/>
      <c r="H94" s="3"/>
      <c r="I94" s="3"/>
      <c r="J94" s="3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</row>
    <row r="95" spans="1:251" ht="12.75" customHeight="1">
      <c r="A95" s="4"/>
      <c r="B95" s="9"/>
      <c r="C95" s="9"/>
      <c r="D95" s="9"/>
      <c r="E95" s="9"/>
      <c r="F95" s="4"/>
      <c r="G95" s="4"/>
      <c r="H95" s="3"/>
      <c r="I95" s="3"/>
      <c r="J95" s="3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</row>
    <row r="96" spans="1:251" ht="12.75" customHeight="1">
      <c r="A96" s="4"/>
      <c r="B96" s="9"/>
      <c r="C96" s="9"/>
      <c r="D96" s="9"/>
      <c r="E96" s="9"/>
      <c r="F96" s="4"/>
      <c r="G96" s="4"/>
      <c r="H96" s="3"/>
      <c r="I96" s="3"/>
      <c r="J96" s="3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</row>
    <row r="97" spans="1:251" ht="12.75" customHeight="1">
      <c r="A97" s="4"/>
      <c r="B97" s="9"/>
      <c r="C97" s="9"/>
      <c r="D97" s="9"/>
      <c r="E97" s="9"/>
      <c r="F97" s="4"/>
      <c r="G97" s="4"/>
      <c r="H97" s="3"/>
      <c r="I97" s="3"/>
      <c r="J97" s="3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</row>
    <row r="98" spans="1:251" ht="12.75" customHeight="1">
      <c r="A98" s="4"/>
      <c r="B98" s="9"/>
      <c r="C98" s="9"/>
      <c r="D98" s="9"/>
      <c r="E98" s="9"/>
      <c r="F98" s="4"/>
      <c r="G98" s="4"/>
      <c r="H98" s="3"/>
      <c r="I98" s="3"/>
      <c r="J98" s="3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</row>
    <row r="99" spans="1:251" ht="12.75" customHeight="1">
      <c r="A99" s="4"/>
      <c r="B99" s="9"/>
      <c r="C99" s="9"/>
      <c r="D99" s="9"/>
      <c r="E99" s="9"/>
      <c r="F99" s="4"/>
      <c r="G99" s="4"/>
      <c r="H99" s="3"/>
      <c r="I99" s="3"/>
      <c r="J99" s="3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</row>
    <row r="100" spans="1:251" ht="12.75" customHeight="1">
      <c r="A100" s="4"/>
      <c r="B100" s="9"/>
      <c r="C100" s="9"/>
      <c r="D100" s="9"/>
      <c r="E100" s="9"/>
      <c r="F100" s="4"/>
      <c r="G100" s="4"/>
      <c r="H100" s="3"/>
      <c r="I100" s="3"/>
      <c r="J100" s="3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</row>
    <row r="101" spans="1:251" ht="12.75" customHeight="1">
      <c r="A101" s="4"/>
      <c r="B101" s="9"/>
      <c r="C101" s="9"/>
      <c r="D101" s="9"/>
      <c r="E101" s="9"/>
      <c r="F101" s="4"/>
      <c r="G101" s="4"/>
      <c r="H101" s="3"/>
      <c r="I101" s="3"/>
      <c r="J101" s="3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</row>
    <row r="102" spans="1:251" ht="12.75" customHeight="1">
      <c r="A102" s="4"/>
      <c r="B102" s="9"/>
      <c r="C102" s="9"/>
      <c r="D102" s="9"/>
      <c r="E102" s="9"/>
      <c r="F102" s="4"/>
      <c r="G102" s="4"/>
      <c r="H102" s="3"/>
      <c r="I102" s="3"/>
      <c r="J102" s="3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</row>
    <row r="103" spans="1:251" ht="12.75" customHeight="1">
      <c r="A103" s="4"/>
      <c r="B103" s="9"/>
      <c r="C103" s="9"/>
      <c r="D103" s="9"/>
      <c r="E103" s="9"/>
      <c r="F103" s="4"/>
      <c r="G103" s="4"/>
      <c r="H103" s="3"/>
      <c r="I103" s="3"/>
      <c r="J103" s="3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</row>
    <row r="104" spans="1:251" ht="12.75" customHeight="1">
      <c r="A104" s="4"/>
      <c r="B104" s="9"/>
      <c r="C104" s="9"/>
      <c r="D104" s="9"/>
      <c r="E104" s="9"/>
      <c r="F104" s="4"/>
      <c r="G104" s="4"/>
      <c r="H104" s="3"/>
      <c r="I104" s="3"/>
      <c r="J104" s="3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</row>
    <row r="105" spans="1:251" ht="12.75" customHeight="1">
      <c r="A105" s="4"/>
      <c r="B105" s="9"/>
      <c r="C105" s="9"/>
      <c r="D105" s="9"/>
      <c r="E105" s="9"/>
      <c r="F105" s="4"/>
      <c r="G105" s="4"/>
      <c r="H105" s="3"/>
      <c r="I105" s="3"/>
      <c r="J105" s="3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</row>
  </sheetData>
  <mergeCells count="8">
    <mergeCell ref="D36:E36"/>
    <mergeCell ref="A5:G5"/>
    <mergeCell ref="D31:E31"/>
    <mergeCell ref="D32:E32"/>
    <mergeCell ref="D33:E33"/>
    <mergeCell ref="A7:A8"/>
    <mergeCell ref="B7:B8"/>
    <mergeCell ref="C7:C8"/>
  </mergeCells>
  <printOptions/>
  <pageMargins left="0.73" right="0.55" top="0.24" bottom="0.18" header="0.19" footer="0.16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9"/>
  <sheetViews>
    <sheetView zoomScale="115" zoomScaleNormal="115" workbookViewId="0" topLeftCell="A1">
      <selection activeCell="F3" sqref="F3"/>
    </sheetView>
  </sheetViews>
  <sheetFormatPr defaultColWidth="7.99609375" defaultRowHeight="15"/>
  <cols>
    <col min="1" max="1" width="27.88671875" style="15" customWidth="1"/>
    <col min="2" max="2" width="11.5546875" style="15" customWidth="1"/>
    <col min="3" max="3" width="10.6640625" style="15" customWidth="1"/>
    <col min="4" max="4" width="12.77734375" style="15" customWidth="1"/>
    <col min="5" max="5" width="13.21484375" style="15" customWidth="1"/>
    <col min="6" max="236" width="7.99609375" style="15" bestFit="1" customWidth="1"/>
    <col min="237" max="16384" width="7.99609375" style="15" customWidth="1"/>
  </cols>
  <sheetData>
    <row r="1" s="24" customFormat="1" ht="12">
      <c r="A1" s="24" t="s">
        <v>512</v>
      </c>
    </row>
    <row r="2" s="24" customFormat="1" ht="12">
      <c r="A2" s="24" t="s">
        <v>513</v>
      </c>
    </row>
    <row r="3" spans="1:5" ht="36" customHeight="1">
      <c r="A3" s="296" t="s">
        <v>514</v>
      </c>
      <c r="B3" s="297" t="s">
        <v>515</v>
      </c>
      <c r="C3" s="297" t="s">
        <v>516</v>
      </c>
      <c r="D3" s="297" t="s">
        <v>517</v>
      </c>
      <c r="E3" s="297" t="s">
        <v>321</v>
      </c>
    </row>
    <row r="4" spans="1:5" ht="12">
      <c r="A4" s="298" t="s">
        <v>518</v>
      </c>
      <c r="B4" s="13">
        <v>1</v>
      </c>
      <c r="C4" s="13">
        <v>3</v>
      </c>
      <c r="D4" s="13">
        <v>8</v>
      </c>
      <c r="E4" s="13">
        <v>9</v>
      </c>
    </row>
    <row r="5" spans="1:5" ht="12">
      <c r="A5" s="21" t="s">
        <v>519</v>
      </c>
      <c r="B5" s="20">
        <v>35285000000</v>
      </c>
      <c r="C5" s="21"/>
      <c r="D5" s="21">
        <v>11835954092</v>
      </c>
      <c r="E5" s="21">
        <f>SUM(B5:D5)</f>
        <v>47120954092</v>
      </c>
    </row>
    <row r="6" spans="1:5" s="24" customFormat="1" ht="12">
      <c r="A6" s="21" t="s">
        <v>520</v>
      </c>
      <c r="B6" s="20">
        <f>B7+B8</f>
        <v>0</v>
      </c>
      <c r="C6" s="20">
        <f>C7+C8</f>
        <v>0</v>
      </c>
      <c r="D6" s="20">
        <f>D7+D8</f>
        <v>6225935532</v>
      </c>
      <c r="E6" s="21">
        <f aca="true" t="shared" si="0" ref="E6:E23">SUM(B6:D6)</f>
        <v>6225935532</v>
      </c>
    </row>
    <row r="7" spans="1:5" ht="12">
      <c r="A7" s="299" t="s">
        <v>521</v>
      </c>
      <c r="B7" s="299">
        <v>0</v>
      </c>
      <c r="C7" s="299"/>
      <c r="D7" s="299">
        <v>6225935532</v>
      </c>
      <c r="E7" s="299">
        <f t="shared" si="0"/>
        <v>6225935532</v>
      </c>
    </row>
    <row r="8" spans="1:5" ht="12">
      <c r="A8" s="300" t="s">
        <v>522</v>
      </c>
      <c r="B8" s="299"/>
      <c r="C8" s="299">
        <v>0</v>
      </c>
      <c r="D8" s="299"/>
      <c r="E8" s="299">
        <f t="shared" si="0"/>
        <v>0</v>
      </c>
    </row>
    <row r="9" spans="1:5" s="24" customFormat="1" ht="12">
      <c r="A9" s="21" t="s">
        <v>523</v>
      </c>
      <c r="B9" s="21">
        <f>B10+B11+B12+B13</f>
        <v>0</v>
      </c>
      <c r="C9" s="21">
        <f>C10+C11+C12+C13</f>
        <v>0</v>
      </c>
      <c r="D9" s="21">
        <f>D10+D11+D12+D13</f>
        <v>15890509852</v>
      </c>
      <c r="E9" s="21">
        <f t="shared" si="0"/>
        <v>15890509852</v>
      </c>
    </row>
    <row r="10" spans="1:5" ht="12">
      <c r="A10" s="299" t="s">
        <v>524</v>
      </c>
      <c r="B10" s="299">
        <v>0</v>
      </c>
      <c r="C10" s="299"/>
      <c r="D10" s="299">
        <v>64645426</v>
      </c>
      <c r="E10" s="299">
        <f t="shared" si="0"/>
        <v>64645426</v>
      </c>
    </row>
    <row r="11" spans="1:5" ht="12">
      <c r="A11" s="299" t="s">
        <v>525</v>
      </c>
      <c r="B11" s="134">
        <v>0</v>
      </c>
      <c r="C11" s="130"/>
      <c r="D11" s="130">
        <v>15825864426</v>
      </c>
      <c r="E11" s="299">
        <f t="shared" si="0"/>
        <v>15825864426</v>
      </c>
    </row>
    <row r="12" spans="1:5" ht="12">
      <c r="A12" s="299" t="s">
        <v>526</v>
      </c>
      <c r="B12" s="299">
        <v>0</v>
      </c>
      <c r="C12" s="299"/>
      <c r="D12" s="299"/>
      <c r="E12" s="299">
        <f t="shared" si="0"/>
        <v>0</v>
      </c>
    </row>
    <row r="13" spans="1:5" ht="12">
      <c r="A13" s="299" t="s">
        <v>527</v>
      </c>
      <c r="B13" s="301">
        <v>0</v>
      </c>
      <c r="C13" s="299"/>
      <c r="D13" s="130"/>
      <c r="E13" s="299">
        <f t="shared" si="0"/>
        <v>0</v>
      </c>
    </row>
    <row r="14" spans="1:5" ht="27.75" customHeight="1">
      <c r="A14" s="302" t="s">
        <v>528</v>
      </c>
      <c r="B14" s="21">
        <f>B5+B6-B9</f>
        <v>35285000000</v>
      </c>
      <c r="C14" s="21">
        <f>C5+C6-C9</f>
        <v>0</v>
      </c>
      <c r="D14" s="21">
        <f>D5+D6-D9</f>
        <v>2171379772</v>
      </c>
      <c r="E14" s="21">
        <f t="shared" si="0"/>
        <v>37456379772</v>
      </c>
    </row>
    <row r="15" spans="1:5" s="24" customFormat="1" ht="12">
      <c r="A15" s="21" t="s">
        <v>529</v>
      </c>
      <c r="B15" s="21">
        <f>B16+B17+B18</f>
        <v>0</v>
      </c>
      <c r="C15" s="21">
        <f>C16+C17+C18</f>
        <v>270377868</v>
      </c>
      <c r="D15" s="21">
        <f>D16+D17+D18</f>
        <v>9110248967</v>
      </c>
      <c r="E15" s="21">
        <f>E16+E17+E18</f>
        <v>9380626835</v>
      </c>
    </row>
    <row r="16" spans="1:5" ht="12">
      <c r="A16" s="299" t="s">
        <v>530</v>
      </c>
      <c r="B16" s="301">
        <v>0</v>
      </c>
      <c r="C16" s="299">
        <v>270377868</v>
      </c>
      <c r="D16" s="299"/>
      <c r="E16" s="21">
        <f t="shared" si="0"/>
        <v>270377868</v>
      </c>
    </row>
    <row r="17" spans="1:5" ht="12">
      <c r="A17" s="299" t="s">
        <v>531</v>
      </c>
      <c r="B17" s="299">
        <v>0</v>
      </c>
      <c r="C17" s="299">
        <v>0</v>
      </c>
      <c r="D17" s="299">
        <v>9110248967</v>
      </c>
      <c r="E17" s="21">
        <f t="shared" si="0"/>
        <v>9110248967</v>
      </c>
    </row>
    <row r="18" spans="1:5" ht="12">
      <c r="A18" s="299" t="s">
        <v>522</v>
      </c>
      <c r="B18" s="299">
        <v>0</v>
      </c>
      <c r="C18" s="299">
        <v>0</v>
      </c>
      <c r="D18" s="299"/>
      <c r="E18" s="21">
        <f t="shared" si="0"/>
        <v>0</v>
      </c>
    </row>
    <row r="19" spans="1:5" s="24" customFormat="1" ht="12">
      <c r="A19" s="21" t="s">
        <v>532</v>
      </c>
      <c r="B19" s="21">
        <f>B20+B21+B22+B23</f>
        <v>0</v>
      </c>
      <c r="C19" s="21">
        <f>C20+C21+C22+C23</f>
        <v>0</v>
      </c>
      <c r="D19" s="21">
        <f>D20+D21+D22+D23</f>
        <v>4458121370</v>
      </c>
      <c r="E19" s="21">
        <f>E20+E21+E22+E23</f>
        <v>4458121370</v>
      </c>
    </row>
    <row r="20" spans="1:5" ht="12">
      <c r="A20" s="299" t="s">
        <v>524</v>
      </c>
      <c r="B20" s="299">
        <v>0</v>
      </c>
      <c r="C20" s="299"/>
      <c r="D20" s="299">
        <v>270377868</v>
      </c>
      <c r="E20" s="21">
        <f t="shared" si="0"/>
        <v>270377868</v>
      </c>
    </row>
    <row r="21" spans="1:5" ht="12">
      <c r="A21" s="299" t="s">
        <v>533</v>
      </c>
      <c r="B21" s="299"/>
      <c r="C21" s="299"/>
      <c r="D21" s="299">
        <v>3622645830</v>
      </c>
      <c r="E21" s="21">
        <f t="shared" si="0"/>
        <v>3622645830</v>
      </c>
    </row>
    <row r="22" spans="1:5" ht="12">
      <c r="A22" s="300" t="s">
        <v>534</v>
      </c>
      <c r="B22" s="299">
        <v>0</v>
      </c>
      <c r="C22" s="299"/>
      <c r="D22" s="299">
        <v>481646672</v>
      </c>
      <c r="E22" s="21">
        <f t="shared" si="0"/>
        <v>481646672</v>
      </c>
    </row>
    <row r="23" spans="1:5" ht="12">
      <c r="A23" s="303" t="s">
        <v>535</v>
      </c>
      <c r="B23" s="304">
        <v>0</v>
      </c>
      <c r="C23" s="303"/>
      <c r="D23" s="305">
        <v>83451000</v>
      </c>
      <c r="E23" s="306">
        <f t="shared" si="0"/>
        <v>83451000</v>
      </c>
    </row>
    <row r="24" spans="1:5" ht="12">
      <c r="A24" s="307" t="s">
        <v>536</v>
      </c>
      <c r="B24" s="307">
        <f>B14+B15-B19</f>
        <v>35285000000</v>
      </c>
      <c r="C24" s="307">
        <f>C14+C15-C19</f>
        <v>270377868</v>
      </c>
      <c r="D24" s="307">
        <f>D14+D15-D19</f>
        <v>6823507369</v>
      </c>
      <c r="E24" s="307">
        <v>42378885238</v>
      </c>
    </row>
    <row r="25" spans="1:5" ht="12">
      <c r="A25" s="308"/>
      <c r="B25" s="308"/>
      <c r="C25" s="308"/>
      <c r="D25" s="308"/>
      <c r="E25" s="308"/>
    </row>
    <row r="26" spans="1:5" ht="12">
      <c r="A26" s="250"/>
      <c r="B26" s="250"/>
      <c r="C26" s="250"/>
      <c r="D26" s="250"/>
      <c r="E26" s="250"/>
    </row>
    <row r="27" spans="1:5" s="24" customFormat="1" ht="15" customHeight="1">
      <c r="A27" s="447" t="s">
        <v>537</v>
      </c>
      <c r="B27" s="447"/>
      <c r="C27" s="447"/>
      <c r="D27" s="447"/>
      <c r="E27" s="447"/>
    </row>
    <row r="28" spans="1:5" ht="12">
      <c r="A28" s="250" t="s">
        <v>538</v>
      </c>
      <c r="B28" s="250"/>
      <c r="C28" s="250"/>
      <c r="D28" s="250"/>
      <c r="E28" s="250"/>
    </row>
    <row r="29" spans="1:5" ht="12">
      <c r="A29" s="250" t="s">
        <v>539</v>
      </c>
      <c r="B29" s="250"/>
      <c r="C29" s="250"/>
      <c r="D29" s="250">
        <v>35285000000</v>
      </c>
      <c r="E29" s="250">
        <v>35285000000</v>
      </c>
    </row>
    <row r="30" spans="1:5" ht="12">
      <c r="A30" s="250" t="s">
        <v>540</v>
      </c>
      <c r="B30" s="250"/>
      <c r="C30" s="250"/>
      <c r="D30" s="250"/>
      <c r="E30" s="250"/>
    </row>
    <row r="31" spans="1:5" ht="12">
      <c r="A31" s="250" t="s">
        <v>541</v>
      </c>
      <c r="B31" s="250"/>
      <c r="C31" s="250"/>
      <c r="D31" s="250"/>
      <c r="E31" s="250"/>
    </row>
    <row r="32" spans="1:5" ht="12">
      <c r="A32" s="250" t="s">
        <v>542</v>
      </c>
      <c r="B32" s="250"/>
      <c r="C32" s="250"/>
      <c r="D32" s="250">
        <v>35285000000</v>
      </c>
      <c r="E32" s="250">
        <v>35285000000</v>
      </c>
    </row>
    <row r="33" spans="1:5" ht="12">
      <c r="A33" s="250" t="s">
        <v>543</v>
      </c>
      <c r="B33" s="250"/>
      <c r="C33" s="250"/>
      <c r="D33" s="250"/>
      <c r="E33" s="250"/>
    </row>
    <row r="34" spans="1:5" ht="12">
      <c r="A34" s="250"/>
      <c r="B34" s="250"/>
      <c r="C34" s="250"/>
      <c r="D34" s="250"/>
      <c r="E34" s="250"/>
    </row>
    <row r="35" spans="1:5" ht="12">
      <c r="A35" s="266" t="s">
        <v>544</v>
      </c>
      <c r="B35" s="250"/>
      <c r="C35" s="250"/>
      <c r="D35" s="250"/>
      <c r="E35" s="250"/>
    </row>
    <row r="36" spans="1:5" ht="12">
      <c r="A36" s="250" t="s">
        <v>545</v>
      </c>
      <c r="B36" s="250"/>
      <c r="C36" s="250"/>
      <c r="D36" s="250"/>
      <c r="E36" s="250"/>
    </row>
    <row r="37" spans="1:5" ht="12">
      <c r="A37" s="250" t="s">
        <v>546</v>
      </c>
      <c r="B37" s="250"/>
      <c r="C37" s="250"/>
      <c r="D37" s="250"/>
      <c r="E37" s="250"/>
    </row>
    <row r="38" spans="1:5" ht="12">
      <c r="A38" s="250" t="s">
        <v>547</v>
      </c>
      <c r="B38" s="250"/>
      <c r="C38" s="250"/>
      <c r="D38" s="250"/>
      <c r="E38" s="250"/>
    </row>
    <row r="39" spans="1:5" ht="12">
      <c r="A39" s="250" t="s">
        <v>548</v>
      </c>
      <c r="B39" s="250"/>
      <c r="C39" s="250"/>
      <c r="D39" s="250"/>
      <c r="E39" s="250"/>
    </row>
    <row r="40" spans="1:5" ht="12">
      <c r="A40" s="250"/>
      <c r="B40" s="250"/>
      <c r="C40" s="250"/>
      <c r="D40" s="250"/>
      <c r="E40" s="250"/>
    </row>
    <row r="41" spans="1:5" s="24" customFormat="1" ht="12">
      <c r="A41" s="266" t="s">
        <v>549</v>
      </c>
      <c r="B41" s="266"/>
      <c r="C41" s="266"/>
      <c r="D41" s="266"/>
      <c r="E41" s="266"/>
    </row>
    <row r="42" spans="1:5" ht="12">
      <c r="A42" s="250" t="s">
        <v>550</v>
      </c>
      <c r="B42" s="250"/>
      <c r="C42" s="250"/>
      <c r="D42" s="250"/>
      <c r="E42" s="250"/>
    </row>
    <row r="43" spans="1:5" ht="12">
      <c r="A43" s="250" t="s">
        <v>551</v>
      </c>
      <c r="B43" s="250"/>
      <c r="C43" s="250"/>
      <c r="D43" s="250" t="s">
        <v>552</v>
      </c>
      <c r="E43" s="250">
        <v>0</v>
      </c>
    </row>
    <row r="44" spans="1:5" ht="12">
      <c r="A44" s="250" t="s">
        <v>553</v>
      </c>
      <c r="B44" s="250"/>
      <c r="C44" s="250"/>
      <c r="D44" s="250" t="s">
        <v>552</v>
      </c>
      <c r="E44" s="250">
        <v>0</v>
      </c>
    </row>
    <row r="45" spans="1:5" ht="12">
      <c r="A45" s="250" t="s">
        <v>554</v>
      </c>
      <c r="B45" s="250"/>
      <c r="C45" s="250"/>
      <c r="D45" s="250"/>
      <c r="E45" s="250">
        <v>0</v>
      </c>
    </row>
    <row r="46" spans="1:5" ht="12">
      <c r="A46" s="250" t="s">
        <v>555</v>
      </c>
      <c r="B46" s="250"/>
      <c r="C46" s="250"/>
      <c r="D46" s="250"/>
      <c r="E46" s="250">
        <v>0</v>
      </c>
    </row>
    <row r="47" spans="1:5" ht="12">
      <c r="A47" s="250" t="s">
        <v>556</v>
      </c>
      <c r="B47" s="250"/>
      <c r="C47" s="250"/>
      <c r="D47" s="250"/>
      <c r="E47" s="250">
        <v>0</v>
      </c>
    </row>
    <row r="48" spans="1:5" ht="12">
      <c r="A48" s="250" t="s">
        <v>554</v>
      </c>
      <c r="B48" s="250"/>
      <c r="C48" s="250"/>
      <c r="D48" s="250"/>
      <c r="E48" s="250">
        <v>0</v>
      </c>
    </row>
    <row r="49" spans="1:5" ht="12">
      <c r="A49" s="250" t="s">
        <v>557</v>
      </c>
      <c r="B49" s="250"/>
      <c r="C49" s="250"/>
      <c r="D49" s="250"/>
      <c r="E49" s="250">
        <v>0</v>
      </c>
    </row>
    <row r="50" spans="1:5" ht="12">
      <c r="A50" s="250" t="s">
        <v>556</v>
      </c>
      <c r="B50" s="250"/>
      <c r="C50" s="250"/>
      <c r="D50" s="250"/>
      <c r="E50" s="250">
        <v>0</v>
      </c>
    </row>
    <row r="51" spans="1:5" ht="12">
      <c r="A51" s="250" t="s">
        <v>554</v>
      </c>
      <c r="B51" s="250"/>
      <c r="C51" s="250"/>
      <c r="D51" s="250"/>
      <c r="E51" s="250">
        <v>0</v>
      </c>
    </row>
    <row r="52" spans="1:5" ht="12">
      <c r="A52" s="250" t="s">
        <v>558</v>
      </c>
      <c r="B52" s="250"/>
      <c r="C52" s="250"/>
      <c r="D52" s="250" t="s">
        <v>552</v>
      </c>
      <c r="E52" s="250">
        <v>0</v>
      </c>
    </row>
    <row r="53" spans="1:5" ht="12">
      <c r="A53" s="309" t="s">
        <v>559</v>
      </c>
      <c r="B53" s="309"/>
      <c r="C53" s="309"/>
      <c r="D53" s="250" t="s">
        <v>560</v>
      </c>
      <c r="E53" s="250">
        <v>0</v>
      </c>
    </row>
    <row r="54" spans="1:5" ht="12">
      <c r="A54" s="250"/>
      <c r="B54" s="250"/>
      <c r="C54" s="250"/>
      <c r="D54" s="250"/>
      <c r="E54" s="250">
        <v>0</v>
      </c>
    </row>
    <row r="55" spans="1:5" s="24" customFormat="1" ht="12">
      <c r="A55" s="266" t="s">
        <v>561</v>
      </c>
      <c r="B55" s="266"/>
      <c r="C55" s="266"/>
      <c r="D55" s="266"/>
      <c r="E55" s="266">
        <v>0</v>
      </c>
    </row>
    <row r="56" spans="1:5" ht="12">
      <c r="A56" s="250" t="s">
        <v>562</v>
      </c>
      <c r="B56" s="250"/>
      <c r="C56" s="250"/>
      <c r="D56" s="250"/>
      <c r="E56" s="250">
        <v>0</v>
      </c>
    </row>
    <row r="57" spans="1:5" ht="12">
      <c r="A57" s="250" t="s">
        <v>563</v>
      </c>
      <c r="B57" s="250"/>
      <c r="C57" s="250"/>
      <c r="D57" s="250"/>
      <c r="E57" s="250">
        <v>0</v>
      </c>
    </row>
    <row r="58" spans="1:5" ht="12">
      <c r="A58" s="250" t="s">
        <v>564</v>
      </c>
      <c r="B58" s="250"/>
      <c r="C58" s="250"/>
      <c r="D58" s="250"/>
      <c r="E58" s="250">
        <v>0</v>
      </c>
    </row>
    <row r="59" spans="1:5" ht="12">
      <c r="A59" s="250"/>
      <c r="B59" s="250"/>
      <c r="C59" s="250"/>
      <c r="D59" s="250"/>
      <c r="E59" s="250"/>
    </row>
    <row r="60" spans="1:5" s="24" customFormat="1" ht="12">
      <c r="A60" s="266" t="s">
        <v>565</v>
      </c>
      <c r="B60" s="266"/>
      <c r="C60" s="266"/>
      <c r="D60" s="266"/>
      <c r="E60" s="266"/>
    </row>
    <row r="61" spans="1:5" ht="12">
      <c r="A61" s="250"/>
      <c r="B61" s="250"/>
      <c r="C61" s="250"/>
      <c r="D61" s="250"/>
      <c r="E61" s="250"/>
    </row>
    <row r="62" spans="1:5" s="24" customFormat="1" ht="12">
      <c r="A62" s="266" t="s">
        <v>566</v>
      </c>
      <c r="B62" s="266"/>
      <c r="C62" s="266"/>
      <c r="D62" s="266"/>
      <c r="E62" s="266"/>
    </row>
    <row r="63" spans="1:5" ht="12">
      <c r="A63" s="250" t="s">
        <v>567</v>
      </c>
      <c r="B63" s="250"/>
      <c r="C63" s="250"/>
      <c r="D63" s="250"/>
      <c r="E63" s="250"/>
    </row>
    <row r="64" spans="1:5" ht="12">
      <c r="A64" s="250" t="s">
        <v>430</v>
      </c>
      <c r="B64" s="250"/>
      <c r="C64" s="250"/>
      <c r="D64" s="250"/>
      <c r="E64" s="250"/>
    </row>
    <row r="65" spans="1:5" ht="12">
      <c r="A65" s="250" t="s">
        <v>430</v>
      </c>
      <c r="B65" s="250"/>
      <c r="C65" s="250"/>
      <c r="D65" s="250"/>
      <c r="E65" s="250"/>
    </row>
    <row r="66" spans="1:5" ht="12">
      <c r="A66" s="250" t="s">
        <v>430</v>
      </c>
      <c r="B66" s="250"/>
      <c r="C66" s="250"/>
      <c r="D66" s="250"/>
      <c r="E66" s="250"/>
    </row>
    <row r="67" spans="1:5" s="24" customFormat="1" ht="12">
      <c r="A67" s="266" t="s">
        <v>568</v>
      </c>
      <c r="B67" s="266"/>
      <c r="C67" s="266"/>
      <c r="D67" s="266"/>
      <c r="E67" s="266"/>
    </row>
    <row r="68" spans="1:5" ht="12">
      <c r="A68" s="250" t="s">
        <v>569</v>
      </c>
      <c r="B68" s="250"/>
      <c r="C68" s="250"/>
      <c r="D68" s="250"/>
      <c r="E68" s="250"/>
    </row>
    <row r="69" spans="1:5" ht="12">
      <c r="A69" s="250" t="s">
        <v>570</v>
      </c>
      <c r="B69" s="250"/>
      <c r="C69" s="250"/>
      <c r="D69" s="250"/>
      <c r="E69" s="250"/>
    </row>
    <row r="70" spans="1:5" ht="12">
      <c r="A70" s="250" t="s">
        <v>571</v>
      </c>
      <c r="B70" s="250"/>
      <c r="C70" s="250"/>
      <c r="D70" s="250"/>
      <c r="E70" s="250"/>
    </row>
    <row r="71" spans="1:5" ht="12">
      <c r="A71" s="250"/>
      <c r="B71" s="250"/>
      <c r="C71" s="250"/>
      <c r="D71" s="250"/>
      <c r="E71" s="250"/>
    </row>
    <row r="72" spans="1:5" s="24" customFormat="1" ht="12">
      <c r="A72" s="266" t="s">
        <v>572</v>
      </c>
      <c r="B72" s="266"/>
      <c r="C72" s="266"/>
      <c r="D72" s="266"/>
      <c r="E72" s="266"/>
    </row>
    <row r="73" spans="1:5" ht="12">
      <c r="A73" s="250" t="s">
        <v>573</v>
      </c>
      <c r="B73" s="250"/>
      <c r="C73" s="250"/>
      <c r="D73" s="250"/>
      <c r="E73" s="250"/>
    </row>
    <row r="74" spans="1:5" ht="12">
      <c r="A74" s="250" t="s">
        <v>574</v>
      </c>
      <c r="B74" s="250"/>
      <c r="C74" s="250"/>
      <c r="D74" s="250"/>
      <c r="E74" s="250"/>
    </row>
    <row r="75" spans="1:5" ht="12">
      <c r="A75" s="250" t="s">
        <v>575</v>
      </c>
      <c r="B75" s="250"/>
      <c r="C75" s="250"/>
      <c r="D75" s="250"/>
      <c r="E75" s="250"/>
    </row>
    <row r="76" spans="1:5" ht="12">
      <c r="A76" s="250" t="s">
        <v>576</v>
      </c>
      <c r="B76" s="250"/>
      <c r="C76" s="250"/>
      <c r="D76" s="250"/>
      <c r="E76" s="250"/>
    </row>
    <row r="77" spans="1:5" ht="12">
      <c r="A77" s="250" t="s">
        <v>577</v>
      </c>
      <c r="B77" s="250"/>
      <c r="C77" s="250"/>
      <c r="D77" s="250"/>
      <c r="E77" s="250"/>
    </row>
    <row r="78" spans="1:5" ht="12">
      <c r="A78" s="250" t="s">
        <v>578</v>
      </c>
      <c r="B78" s="250"/>
      <c r="C78" s="250"/>
      <c r="D78" s="250"/>
      <c r="E78" s="250"/>
    </row>
    <row r="79" spans="1:5" ht="12">
      <c r="A79" s="250" t="s">
        <v>579</v>
      </c>
      <c r="B79" s="250"/>
      <c r="C79" s="250"/>
      <c r="D79" s="250"/>
      <c r="E79" s="250"/>
    </row>
    <row r="80" spans="1:5" ht="12">
      <c r="A80" s="250" t="s">
        <v>580</v>
      </c>
      <c r="B80" s="250"/>
      <c r="C80" s="250"/>
      <c r="D80" s="250"/>
      <c r="E80" s="250"/>
    </row>
    <row r="81" spans="1:5" ht="12">
      <c r="A81" s="250"/>
      <c r="B81" s="250"/>
      <c r="C81" s="250"/>
      <c r="D81" s="250"/>
      <c r="E81" s="250"/>
    </row>
    <row r="82" spans="1:5" ht="12">
      <c r="A82" s="250" t="s">
        <v>581</v>
      </c>
      <c r="B82" s="250"/>
      <c r="C82" s="250"/>
      <c r="D82" s="250"/>
      <c r="E82" s="250"/>
    </row>
    <row r="83" spans="1:5" ht="12">
      <c r="A83" s="250" t="s">
        <v>582</v>
      </c>
      <c r="B83" s="250"/>
      <c r="C83" s="250"/>
      <c r="D83" s="250"/>
      <c r="E83" s="250"/>
    </row>
    <row r="84" spans="1:5" ht="24">
      <c r="A84" s="250"/>
      <c r="B84" s="250"/>
      <c r="C84" s="250"/>
      <c r="D84" s="270" t="s">
        <v>583</v>
      </c>
      <c r="E84" s="270" t="s">
        <v>584</v>
      </c>
    </row>
    <row r="85" spans="1:5" s="24" customFormat="1" ht="12">
      <c r="A85" s="266" t="s">
        <v>585</v>
      </c>
      <c r="B85" s="266"/>
      <c r="C85" s="266"/>
      <c r="D85" s="266">
        <f>SUM(D86:D93)</f>
        <v>9492503816</v>
      </c>
      <c r="E85" s="266">
        <f>SUM(E86:E93)</f>
        <v>0</v>
      </c>
    </row>
    <row r="86" spans="1:5" ht="12">
      <c r="A86" s="266" t="s">
        <v>586</v>
      </c>
      <c r="B86" s="250"/>
      <c r="C86" s="250"/>
      <c r="D86" s="250"/>
      <c r="E86" s="250"/>
    </row>
    <row r="87" spans="1:5" ht="12">
      <c r="A87" s="250" t="s">
        <v>587</v>
      </c>
      <c r="B87" s="250"/>
      <c r="C87" s="250"/>
      <c r="D87" s="250"/>
      <c r="E87" s="250"/>
    </row>
    <row r="88" spans="1:5" ht="12">
      <c r="A88" s="250" t="s">
        <v>588</v>
      </c>
      <c r="B88" s="250"/>
      <c r="C88" s="250"/>
      <c r="D88" s="250">
        <v>9492503816</v>
      </c>
      <c r="E88" s="250"/>
    </row>
    <row r="89" spans="1:5" ht="12">
      <c r="A89" s="250" t="s">
        <v>589</v>
      </c>
      <c r="B89" s="250"/>
      <c r="C89" s="250"/>
      <c r="D89" s="250"/>
      <c r="E89" s="250"/>
    </row>
    <row r="90" spans="1:5" ht="12">
      <c r="A90" s="250" t="s">
        <v>590</v>
      </c>
      <c r="B90" s="250"/>
      <c r="C90" s="250"/>
      <c r="D90" s="250"/>
      <c r="E90" s="250"/>
    </row>
    <row r="91" spans="1:5" ht="12">
      <c r="A91" s="250" t="s">
        <v>591</v>
      </c>
      <c r="B91" s="250"/>
      <c r="C91" s="250"/>
      <c r="D91" s="250"/>
      <c r="E91" s="250"/>
    </row>
    <row r="92" spans="1:5" ht="12">
      <c r="A92" s="250" t="s">
        <v>592</v>
      </c>
      <c r="B92" s="250"/>
      <c r="C92" s="250"/>
      <c r="D92" s="250"/>
      <c r="E92" s="250"/>
    </row>
    <row r="93" spans="1:5" ht="12">
      <c r="A93" s="250"/>
      <c r="B93" s="250"/>
      <c r="C93" s="250"/>
      <c r="D93" s="250"/>
      <c r="E93" s="250"/>
    </row>
    <row r="94" spans="1:5" s="24" customFormat="1" ht="12">
      <c r="A94" s="266" t="s">
        <v>593</v>
      </c>
      <c r="B94" s="266"/>
      <c r="C94" s="266"/>
      <c r="D94" s="266">
        <f>SUM(D95:D102)</f>
        <v>0</v>
      </c>
      <c r="E94" s="266">
        <f>SUM(E95:E102)</f>
        <v>0</v>
      </c>
    </row>
    <row r="95" spans="1:5" ht="12">
      <c r="A95" s="266" t="s">
        <v>594</v>
      </c>
      <c r="B95" s="250"/>
      <c r="C95" s="250"/>
      <c r="D95" s="250"/>
      <c r="E95" s="250"/>
    </row>
    <row r="96" spans="1:5" ht="12">
      <c r="A96" s="250" t="s">
        <v>595</v>
      </c>
      <c r="B96" s="250"/>
      <c r="C96" s="250"/>
      <c r="D96" s="250"/>
      <c r="E96" s="250">
        <v>0</v>
      </c>
    </row>
    <row r="97" spans="1:5" ht="12">
      <c r="A97" s="250" t="s">
        <v>596</v>
      </c>
      <c r="B97" s="250"/>
      <c r="C97" s="250"/>
      <c r="D97" s="250"/>
      <c r="E97" s="250">
        <v>0</v>
      </c>
    </row>
    <row r="98" spans="1:5" ht="12">
      <c r="A98" s="250" t="s">
        <v>597</v>
      </c>
      <c r="B98" s="250"/>
      <c r="C98" s="250"/>
      <c r="D98" s="250"/>
      <c r="E98" s="250">
        <v>0</v>
      </c>
    </row>
    <row r="99" spans="1:5" ht="12">
      <c r="A99" s="250" t="s">
        <v>598</v>
      </c>
      <c r="B99" s="250"/>
      <c r="C99" s="250"/>
      <c r="D99" s="250"/>
      <c r="E99" s="250">
        <v>0</v>
      </c>
    </row>
    <row r="100" spans="1:5" ht="12">
      <c r="A100" s="250" t="s">
        <v>599</v>
      </c>
      <c r="B100" s="250"/>
      <c r="C100" s="250"/>
      <c r="D100" s="250"/>
      <c r="E100" s="250">
        <v>0</v>
      </c>
    </row>
    <row r="101" spans="1:5" ht="12">
      <c r="A101" s="250" t="s">
        <v>600</v>
      </c>
      <c r="B101" s="250"/>
      <c r="C101" s="250"/>
      <c r="D101" s="250"/>
      <c r="E101" s="250">
        <v>0</v>
      </c>
    </row>
    <row r="102" spans="1:5" ht="12">
      <c r="A102" s="250"/>
      <c r="B102" s="250"/>
      <c r="C102" s="250"/>
      <c r="D102" s="250"/>
      <c r="E102" s="250"/>
    </row>
    <row r="103" spans="1:5" s="24" customFormat="1" ht="12">
      <c r="A103" s="266" t="s">
        <v>601</v>
      </c>
      <c r="B103" s="266"/>
      <c r="C103" s="266"/>
      <c r="D103" s="266">
        <f>D85-D94</f>
        <v>9492503816</v>
      </c>
      <c r="E103" s="266">
        <f>E85-E94</f>
        <v>0</v>
      </c>
    </row>
    <row r="104" spans="1:5" ht="12">
      <c r="A104" s="266" t="s">
        <v>594</v>
      </c>
      <c r="B104" s="250"/>
      <c r="C104" s="250"/>
      <c r="D104" s="250"/>
      <c r="E104" s="250"/>
    </row>
    <row r="105" spans="1:5" ht="12">
      <c r="A105" s="250" t="s">
        <v>602</v>
      </c>
      <c r="B105" s="250"/>
      <c r="C105" s="250"/>
      <c r="D105" s="250"/>
      <c r="E105" s="250">
        <v>0</v>
      </c>
    </row>
    <row r="106" spans="1:5" ht="12">
      <c r="A106" s="250" t="s">
        <v>603</v>
      </c>
      <c r="B106" s="250"/>
      <c r="C106" s="250"/>
      <c r="D106" s="250">
        <v>9492503816</v>
      </c>
      <c r="E106" s="250">
        <v>7055516698</v>
      </c>
    </row>
    <row r="107" spans="1:5" ht="12">
      <c r="A107" s="250"/>
      <c r="B107" s="250"/>
      <c r="C107" s="250"/>
      <c r="D107" s="250"/>
      <c r="E107" s="250"/>
    </row>
    <row r="108" spans="1:5" s="24" customFormat="1" ht="33.75" customHeight="1">
      <c r="A108" s="266" t="s">
        <v>604</v>
      </c>
      <c r="B108" s="266"/>
      <c r="C108" s="266"/>
      <c r="D108" s="270" t="s">
        <v>583</v>
      </c>
      <c r="E108" s="270" t="s">
        <v>584</v>
      </c>
    </row>
    <row r="109" spans="1:5" ht="12">
      <c r="A109" s="250" t="s">
        <v>605</v>
      </c>
      <c r="B109" s="250"/>
      <c r="C109" s="250"/>
      <c r="D109" s="250">
        <v>4106109147</v>
      </c>
      <c r="E109" s="250"/>
    </row>
    <row r="110" spans="1:5" ht="12">
      <c r="A110" s="250" t="s">
        <v>606</v>
      </c>
      <c r="B110" s="250"/>
      <c r="C110" s="250"/>
      <c r="D110" s="250"/>
      <c r="E110" s="250"/>
    </row>
    <row r="111" spans="1:5" ht="12">
      <c r="A111" s="250" t="s">
        <v>607</v>
      </c>
      <c r="B111" s="250"/>
      <c r="C111" s="250"/>
      <c r="D111" s="250"/>
      <c r="E111" s="250"/>
    </row>
    <row r="112" spans="1:5" ht="12">
      <c r="A112" s="250" t="s">
        <v>608</v>
      </c>
      <c r="B112" s="250"/>
      <c r="C112" s="250"/>
      <c r="D112" s="250"/>
      <c r="E112" s="250"/>
    </row>
    <row r="113" spans="1:5" ht="12">
      <c r="A113" s="250" t="s">
        <v>609</v>
      </c>
      <c r="B113" s="250"/>
      <c r="C113" s="250"/>
      <c r="D113" s="250"/>
      <c r="E113" s="250"/>
    </row>
    <row r="114" spans="1:5" ht="12">
      <c r="A114" s="250" t="s">
        <v>610</v>
      </c>
      <c r="B114" s="250"/>
      <c r="C114" s="250"/>
      <c r="D114" s="250"/>
      <c r="E114" s="250"/>
    </row>
    <row r="115" spans="1:5" ht="12">
      <c r="A115" s="250" t="s">
        <v>611</v>
      </c>
      <c r="B115" s="250"/>
      <c r="C115" s="250"/>
      <c r="D115" s="250"/>
      <c r="E115" s="250"/>
    </row>
    <row r="116" spans="1:5" ht="12">
      <c r="A116" s="250" t="s">
        <v>612</v>
      </c>
      <c r="B116" s="250"/>
      <c r="C116" s="250"/>
      <c r="D116" s="250"/>
      <c r="E116" s="250"/>
    </row>
    <row r="117" spans="1:5" s="24" customFormat="1" ht="12">
      <c r="A117" s="310" t="s">
        <v>321</v>
      </c>
      <c r="B117" s="310"/>
      <c r="C117" s="310"/>
      <c r="D117" s="266">
        <f>SUM(D109:D116)</f>
        <v>4106109147</v>
      </c>
      <c r="E117" s="266">
        <f>SUM(E109:E116)</f>
        <v>0</v>
      </c>
    </row>
    <row r="118" spans="1:5" ht="12">
      <c r="A118" s="250"/>
      <c r="B118" s="250"/>
      <c r="C118" s="250"/>
      <c r="D118" s="250"/>
      <c r="E118" s="250"/>
    </row>
    <row r="119" spans="1:5" s="24" customFormat="1" ht="33.75" customHeight="1">
      <c r="A119" s="266" t="s">
        <v>613</v>
      </c>
      <c r="B119" s="266"/>
      <c r="C119" s="266"/>
      <c r="D119" s="270" t="s">
        <v>583</v>
      </c>
      <c r="E119" s="270" t="s">
        <v>584</v>
      </c>
    </row>
    <row r="120" spans="1:5" ht="12">
      <c r="A120" s="250" t="s">
        <v>614</v>
      </c>
      <c r="B120" s="250"/>
      <c r="C120" s="250"/>
      <c r="D120" s="250">
        <v>3044400210</v>
      </c>
      <c r="E120" s="250">
        <v>0</v>
      </c>
    </row>
    <row r="121" spans="1:5" ht="12">
      <c r="A121" s="250" t="s">
        <v>615</v>
      </c>
      <c r="B121" s="250"/>
      <c r="C121" s="250"/>
      <c r="D121" s="250"/>
      <c r="E121" s="250">
        <v>0</v>
      </c>
    </row>
    <row r="122" spans="1:5" ht="12">
      <c r="A122" s="250" t="s">
        <v>616</v>
      </c>
      <c r="B122" s="250"/>
      <c r="C122" s="250"/>
      <c r="D122" s="250">
        <v>2056552500</v>
      </c>
      <c r="E122" s="250">
        <v>0</v>
      </c>
    </row>
    <row r="123" spans="1:5" ht="12">
      <c r="A123" s="250" t="s">
        <v>617</v>
      </c>
      <c r="B123" s="250"/>
      <c r="C123" s="250"/>
      <c r="D123" s="250">
        <v>11530559000</v>
      </c>
      <c r="E123" s="250">
        <v>0</v>
      </c>
    </row>
    <row r="124" spans="1:5" ht="12">
      <c r="A124" s="250" t="s">
        <v>618</v>
      </c>
      <c r="B124" s="250"/>
      <c r="C124" s="250"/>
      <c r="D124" s="250">
        <v>0</v>
      </c>
      <c r="E124" s="250">
        <v>0</v>
      </c>
    </row>
    <row r="125" spans="1:5" ht="12">
      <c r="A125" s="250" t="s">
        <v>619</v>
      </c>
      <c r="B125" s="250"/>
      <c r="C125" s="250"/>
      <c r="D125" s="250">
        <v>0</v>
      </c>
      <c r="E125" s="250">
        <v>0</v>
      </c>
    </row>
    <row r="126" spans="1:5" ht="12">
      <c r="A126" s="250" t="s">
        <v>620</v>
      </c>
      <c r="B126" s="250"/>
      <c r="C126" s="250"/>
      <c r="D126" s="250">
        <v>0</v>
      </c>
      <c r="E126" s="250">
        <v>0</v>
      </c>
    </row>
    <row r="127" spans="1:5" ht="12">
      <c r="A127" s="250" t="s">
        <v>621</v>
      </c>
      <c r="B127" s="250"/>
      <c r="C127" s="250"/>
      <c r="D127" s="250"/>
      <c r="E127" s="250"/>
    </row>
    <row r="128" spans="1:5" s="24" customFormat="1" ht="12">
      <c r="A128" s="310" t="s">
        <v>321</v>
      </c>
      <c r="B128" s="310"/>
      <c r="C128" s="266"/>
      <c r="D128" s="266">
        <f>SUM(D120:D127)</f>
        <v>16631511710</v>
      </c>
      <c r="E128" s="266">
        <f>SUM(E120:E127)</f>
        <v>0</v>
      </c>
    </row>
    <row r="129" spans="1:5" ht="12">
      <c r="A129" s="250"/>
      <c r="B129" s="250"/>
      <c r="C129" s="250"/>
      <c r="D129" s="250"/>
      <c r="E129" s="250"/>
    </row>
    <row r="130" spans="1:5" ht="35.25" customHeight="1">
      <c r="A130" s="266" t="s">
        <v>622</v>
      </c>
      <c r="B130" s="266"/>
      <c r="C130" s="266"/>
      <c r="D130" s="270" t="s">
        <v>583</v>
      </c>
      <c r="E130" s="270" t="s">
        <v>584</v>
      </c>
    </row>
    <row r="131" spans="1:5" ht="12">
      <c r="A131" s="250" t="s">
        <v>623</v>
      </c>
      <c r="B131" s="250"/>
      <c r="C131" s="250"/>
      <c r="D131" s="250"/>
      <c r="E131" s="250"/>
    </row>
    <row r="132" spans="1:5" ht="12">
      <c r="A132" s="250" t="s">
        <v>624</v>
      </c>
      <c r="B132" s="250"/>
      <c r="C132" s="250"/>
      <c r="D132" s="250"/>
      <c r="E132" s="250"/>
    </row>
    <row r="133" spans="1:5" ht="12">
      <c r="A133" s="250" t="s">
        <v>625</v>
      </c>
      <c r="B133" s="250"/>
      <c r="C133" s="250"/>
      <c r="D133" s="250"/>
      <c r="E133" s="250"/>
    </row>
    <row r="134" spans="1:5" ht="12">
      <c r="A134" s="250" t="s">
        <v>626</v>
      </c>
      <c r="B134" s="250"/>
      <c r="C134" s="250"/>
      <c r="D134" s="250"/>
      <c r="E134" s="250"/>
    </row>
    <row r="135" spans="1:5" ht="12">
      <c r="A135" s="250" t="s">
        <v>627</v>
      </c>
      <c r="B135" s="250"/>
      <c r="C135" s="250"/>
      <c r="D135" s="250"/>
      <c r="E135" s="250"/>
    </row>
    <row r="136" spans="1:5" ht="12">
      <c r="A136" s="250" t="s">
        <v>628</v>
      </c>
      <c r="B136" s="250"/>
      <c r="C136" s="250"/>
      <c r="D136" s="250"/>
      <c r="E136" s="250"/>
    </row>
    <row r="137" spans="1:5" ht="12">
      <c r="A137" s="250" t="s">
        <v>629</v>
      </c>
      <c r="B137" s="250"/>
      <c r="C137" s="250"/>
      <c r="D137" s="250">
        <v>9958207082</v>
      </c>
      <c r="E137" s="250">
        <v>3217517350</v>
      </c>
    </row>
    <row r="138" spans="1:5" ht="12">
      <c r="A138" s="250" t="s">
        <v>630</v>
      </c>
      <c r="B138" s="250"/>
      <c r="C138" s="250"/>
      <c r="D138" s="250">
        <v>0</v>
      </c>
      <c r="E138" s="250">
        <v>4830159114</v>
      </c>
    </row>
    <row r="139" spans="1:5" ht="12">
      <c r="A139" s="250" t="s">
        <v>631</v>
      </c>
      <c r="B139" s="250"/>
      <c r="C139" s="250"/>
      <c r="D139" s="250">
        <v>0</v>
      </c>
      <c r="E139" s="250"/>
    </row>
    <row r="140" spans="1:5" ht="12">
      <c r="A140" s="250" t="s">
        <v>632</v>
      </c>
      <c r="B140" s="250" t="s">
        <v>633</v>
      </c>
      <c r="C140" s="250"/>
      <c r="D140" s="250">
        <v>180637015</v>
      </c>
      <c r="E140" s="250"/>
    </row>
    <row r="141" spans="1:5" s="24" customFormat="1" ht="12">
      <c r="A141" s="310" t="s">
        <v>321</v>
      </c>
      <c r="B141" s="310"/>
      <c r="C141" s="266"/>
      <c r="D141" s="266">
        <v>10138844097</v>
      </c>
      <c r="E141" s="266">
        <v>8047676464</v>
      </c>
    </row>
    <row r="142" spans="1:5" ht="12">
      <c r="A142" s="250"/>
      <c r="B142" s="250"/>
      <c r="C142" s="250"/>
      <c r="D142" s="250"/>
      <c r="E142" s="250"/>
    </row>
    <row r="143" spans="1:5" s="24" customFormat="1" ht="24">
      <c r="A143" s="266" t="s">
        <v>634</v>
      </c>
      <c r="B143" s="266"/>
      <c r="C143" s="266" t="s">
        <v>635</v>
      </c>
      <c r="D143" s="270" t="s">
        <v>583</v>
      </c>
      <c r="E143" s="270" t="s">
        <v>584</v>
      </c>
    </row>
    <row r="144" spans="1:5" s="24" customFormat="1" ht="12">
      <c r="A144" s="259" t="s">
        <v>636</v>
      </c>
      <c r="B144" s="250"/>
      <c r="C144" s="250"/>
      <c r="D144" s="250">
        <v>1294698385</v>
      </c>
      <c r="E144" s="250"/>
    </row>
    <row r="145" spans="1:5" ht="12">
      <c r="A145" s="259" t="s">
        <v>637</v>
      </c>
      <c r="B145" s="250"/>
      <c r="C145" s="250"/>
      <c r="D145" s="250">
        <v>0</v>
      </c>
      <c r="E145" s="250">
        <v>0</v>
      </c>
    </row>
    <row r="146" spans="1:5" ht="12">
      <c r="A146" s="250" t="s">
        <v>638</v>
      </c>
      <c r="B146" s="250"/>
      <c r="C146" s="250"/>
      <c r="D146" s="250">
        <v>0</v>
      </c>
      <c r="E146" s="250">
        <v>0</v>
      </c>
    </row>
    <row r="147" spans="1:5" s="24" customFormat="1" ht="12">
      <c r="A147" s="266" t="s">
        <v>639</v>
      </c>
      <c r="B147" s="266"/>
      <c r="C147" s="266"/>
      <c r="D147" s="266">
        <f>SUM(D144:D146)</f>
        <v>1294698385</v>
      </c>
      <c r="E147" s="266">
        <f>SUM(E144:E146)</f>
        <v>0</v>
      </c>
    </row>
    <row r="148" spans="1:5" s="24" customFormat="1" ht="24">
      <c r="A148" s="266" t="s">
        <v>640</v>
      </c>
      <c r="B148" s="266"/>
      <c r="C148" s="266"/>
      <c r="D148" s="270" t="s">
        <v>583</v>
      </c>
      <c r="E148" s="270" t="s">
        <v>584</v>
      </c>
    </row>
    <row r="149" spans="1:5" ht="12">
      <c r="A149" s="250" t="s">
        <v>641</v>
      </c>
      <c r="B149" s="250"/>
      <c r="C149" s="250"/>
      <c r="D149" s="250"/>
      <c r="E149" s="250"/>
    </row>
    <row r="150" spans="1:5" ht="12">
      <c r="A150" s="250" t="s">
        <v>642</v>
      </c>
      <c r="B150" s="250"/>
      <c r="C150" s="250"/>
      <c r="D150" s="250"/>
      <c r="E150" s="250"/>
    </row>
    <row r="151" spans="1:5" ht="12">
      <c r="A151" s="250" t="s">
        <v>643</v>
      </c>
      <c r="B151" s="250"/>
      <c r="C151" s="250"/>
      <c r="D151" s="250"/>
      <c r="E151" s="250"/>
    </row>
    <row r="152" spans="1:5" ht="12">
      <c r="A152" s="250" t="s">
        <v>644</v>
      </c>
      <c r="B152" s="250"/>
      <c r="C152" s="250"/>
      <c r="D152" s="250"/>
      <c r="E152" s="250"/>
    </row>
    <row r="153" spans="1:5" ht="12">
      <c r="A153" s="250" t="s">
        <v>645</v>
      </c>
      <c r="B153" s="250"/>
      <c r="C153" s="250"/>
      <c r="D153" s="250"/>
      <c r="E153" s="250"/>
    </row>
    <row r="154" spans="1:5" ht="12">
      <c r="A154" s="250" t="s">
        <v>646</v>
      </c>
      <c r="B154" s="250"/>
      <c r="C154" s="250"/>
      <c r="D154" s="250"/>
      <c r="E154" s="250"/>
    </row>
    <row r="155" spans="1:5" ht="12">
      <c r="A155" s="250" t="s">
        <v>647</v>
      </c>
      <c r="B155" s="250"/>
      <c r="C155" s="250"/>
      <c r="D155" s="250"/>
      <c r="E155" s="250"/>
    </row>
    <row r="156" spans="1:5" ht="12">
      <c r="A156" s="250" t="s">
        <v>648</v>
      </c>
      <c r="B156" s="250"/>
      <c r="C156" s="250"/>
      <c r="D156" s="250"/>
      <c r="E156" s="250"/>
    </row>
    <row r="157" spans="1:5" ht="12">
      <c r="A157" s="250" t="s">
        <v>649</v>
      </c>
      <c r="B157" s="250"/>
      <c r="C157" s="250"/>
      <c r="D157" s="250"/>
      <c r="E157" s="250"/>
    </row>
    <row r="158" spans="1:5" ht="12">
      <c r="A158" s="250" t="s">
        <v>650</v>
      </c>
      <c r="B158" s="250"/>
      <c r="C158" s="250"/>
      <c r="D158" s="250"/>
      <c r="E158" s="250"/>
    </row>
    <row r="159" spans="1:5" ht="12">
      <c r="A159" s="250" t="s">
        <v>651</v>
      </c>
      <c r="B159" s="250"/>
      <c r="C159" s="250"/>
      <c r="D159" s="250"/>
      <c r="E159" s="250"/>
    </row>
    <row r="160" spans="1:5" ht="12">
      <c r="A160" s="250"/>
      <c r="B160" s="250"/>
      <c r="C160" s="250"/>
      <c r="D160" s="250"/>
      <c r="E160" s="250"/>
    </row>
    <row r="161" spans="1:5" s="24" customFormat="1" ht="37.5" customHeight="1">
      <c r="A161" s="266" t="s">
        <v>652</v>
      </c>
      <c r="B161" s="266"/>
      <c r="C161" s="266"/>
      <c r="D161" s="270" t="s">
        <v>583</v>
      </c>
      <c r="E161" s="270" t="s">
        <v>584</v>
      </c>
    </row>
    <row r="162" spans="1:5" ht="12">
      <c r="A162" s="250" t="s">
        <v>653</v>
      </c>
      <c r="B162" s="250"/>
      <c r="C162" s="250"/>
      <c r="D162" s="250">
        <v>144733913</v>
      </c>
      <c r="E162" s="250">
        <v>116262453</v>
      </c>
    </row>
    <row r="163" spans="1:5" ht="12">
      <c r="A163" s="250" t="s">
        <v>654</v>
      </c>
      <c r="B163" s="250"/>
      <c r="C163" s="250"/>
      <c r="D163" s="250">
        <v>1657884031</v>
      </c>
      <c r="E163" s="250">
        <v>1205336402</v>
      </c>
    </row>
    <row r="164" spans="1:5" ht="12">
      <c r="A164" s="250" t="s">
        <v>655</v>
      </c>
      <c r="B164" s="250"/>
      <c r="C164" s="250"/>
      <c r="D164" s="250">
        <v>3608221559</v>
      </c>
      <c r="E164" s="250">
        <v>2150912442</v>
      </c>
    </row>
    <row r="165" spans="1:5" ht="12">
      <c r="A165" s="250" t="s">
        <v>656</v>
      </c>
      <c r="B165" s="250"/>
      <c r="C165" s="250"/>
      <c r="D165" s="250">
        <v>313976793</v>
      </c>
      <c r="E165" s="250">
        <v>478908323</v>
      </c>
    </row>
    <row r="166" spans="1:5" ht="12">
      <c r="A166" s="250" t="s">
        <v>657</v>
      </c>
      <c r="B166" s="250"/>
      <c r="C166" s="250"/>
      <c r="D166" s="250">
        <v>122043878</v>
      </c>
      <c r="E166" s="250">
        <v>355241221</v>
      </c>
    </row>
    <row r="167" spans="1:5" s="24" customFormat="1" ht="12">
      <c r="A167" s="310" t="s">
        <v>658</v>
      </c>
      <c r="B167" s="310"/>
      <c r="C167" s="266"/>
      <c r="D167" s="266">
        <f>SUM(D162:D166)</f>
        <v>5846860174</v>
      </c>
      <c r="E167" s="266">
        <f>SUM(E162:E166)</f>
        <v>4306660841</v>
      </c>
    </row>
    <row r="168" spans="1:5" ht="15.75" customHeight="1">
      <c r="A168" s="250"/>
      <c r="B168" s="250"/>
      <c r="C168" s="250"/>
      <c r="D168" s="250"/>
      <c r="E168" s="250"/>
    </row>
    <row r="169" spans="1:5" s="24" customFormat="1" ht="18.75" customHeight="1">
      <c r="A169" s="266" t="s">
        <v>659</v>
      </c>
      <c r="B169" s="266"/>
      <c r="C169" s="266"/>
      <c r="D169" s="266"/>
      <c r="E169" s="266"/>
    </row>
    <row r="170" spans="1:5" ht="12">
      <c r="A170" s="250"/>
      <c r="B170" s="250"/>
      <c r="C170" s="250"/>
      <c r="D170" s="250"/>
      <c r="E170" s="250"/>
    </row>
    <row r="171" spans="1:5" ht="12">
      <c r="A171" s="250"/>
      <c r="B171" s="250"/>
      <c r="C171" s="250"/>
      <c r="D171" s="250"/>
      <c r="E171" s="250"/>
    </row>
    <row r="172" spans="1:5" ht="33" customHeight="1">
      <c r="A172" s="448" t="s">
        <v>660</v>
      </c>
      <c r="B172" s="448"/>
      <c r="C172" s="448"/>
      <c r="D172" s="270" t="s">
        <v>583</v>
      </c>
      <c r="E172" s="270" t="s">
        <v>584</v>
      </c>
    </row>
    <row r="173" spans="1:5" ht="12">
      <c r="A173" s="266" t="s">
        <v>661</v>
      </c>
      <c r="B173" s="250"/>
      <c r="C173" s="250"/>
      <c r="D173" s="250"/>
      <c r="E173" s="250"/>
    </row>
    <row r="174" spans="1:5" ht="12">
      <c r="A174" s="266" t="s">
        <v>662</v>
      </c>
      <c r="B174" s="250"/>
      <c r="C174" s="250"/>
      <c r="D174" s="250"/>
      <c r="E174" s="250"/>
    </row>
    <row r="175" spans="1:5" ht="12">
      <c r="A175" s="250" t="s">
        <v>663</v>
      </c>
      <c r="B175" s="250"/>
      <c r="C175" s="250"/>
      <c r="D175" s="250" t="s">
        <v>664</v>
      </c>
      <c r="E175" s="250" t="s">
        <v>664</v>
      </c>
    </row>
    <row r="176" spans="1:5" ht="12">
      <c r="A176" s="250" t="s">
        <v>665</v>
      </c>
      <c r="B176" s="250"/>
      <c r="C176" s="250"/>
      <c r="D176" s="250" t="s">
        <v>664</v>
      </c>
      <c r="E176" s="250" t="s">
        <v>664</v>
      </c>
    </row>
    <row r="177" spans="1:5" ht="12">
      <c r="A177" s="266" t="s">
        <v>666</v>
      </c>
      <c r="B177" s="250"/>
      <c r="C177" s="250"/>
      <c r="D177" s="250"/>
      <c r="E177" s="250"/>
    </row>
    <row r="178" spans="1:5" ht="12">
      <c r="A178" s="250" t="s">
        <v>667</v>
      </c>
      <c r="B178" s="250"/>
      <c r="C178" s="250"/>
      <c r="D178" s="250" t="s">
        <v>664</v>
      </c>
      <c r="E178" s="250" t="s">
        <v>664</v>
      </c>
    </row>
    <row r="179" spans="1:5" ht="12">
      <c r="A179" s="250" t="s">
        <v>668</v>
      </c>
      <c r="B179" s="250"/>
      <c r="C179" s="250"/>
      <c r="D179" s="250"/>
      <c r="E179" s="250"/>
    </row>
    <row r="180" spans="1:5" ht="12">
      <c r="A180" s="250" t="s">
        <v>669</v>
      </c>
      <c r="B180" s="250"/>
      <c r="C180" s="250"/>
      <c r="D180" s="250" t="s">
        <v>664</v>
      </c>
      <c r="E180" s="250" t="s">
        <v>664</v>
      </c>
    </row>
    <row r="181" spans="1:5" ht="12">
      <c r="A181" s="250" t="s">
        <v>670</v>
      </c>
      <c r="B181" s="250"/>
      <c r="C181" s="250"/>
      <c r="D181" s="250"/>
      <c r="E181" s="250"/>
    </row>
    <row r="182" spans="1:5" ht="12">
      <c r="A182" s="250" t="s">
        <v>671</v>
      </c>
      <c r="B182" s="250"/>
      <c r="C182" s="250"/>
      <c r="D182" s="250" t="s">
        <v>664</v>
      </c>
      <c r="E182" s="250" t="s">
        <v>664</v>
      </c>
    </row>
    <row r="183" spans="1:5" ht="12">
      <c r="A183" s="250" t="s">
        <v>672</v>
      </c>
      <c r="B183" s="250"/>
      <c r="C183" s="250"/>
      <c r="D183" s="250"/>
      <c r="E183" s="250"/>
    </row>
    <row r="184" spans="1:5" ht="12">
      <c r="A184" s="250" t="s">
        <v>673</v>
      </c>
      <c r="B184" s="250"/>
      <c r="C184" s="250"/>
      <c r="D184" s="250"/>
      <c r="E184" s="250"/>
    </row>
    <row r="185" spans="1:5" ht="12">
      <c r="A185" s="250" t="s">
        <v>674</v>
      </c>
      <c r="B185" s="250"/>
      <c r="C185" s="250"/>
      <c r="D185" s="250" t="s">
        <v>664</v>
      </c>
      <c r="E185" s="250" t="s">
        <v>664</v>
      </c>
    </row>
    <row r="186" spans="1:5" ht="12">
      <c r="A186" s="266" t="s">
        <v>675</v>
      </c>
      <c r="B186" s="250"/>
      <c r="C186" s="250"/>
      <c r="D186" s="250"/>
      <c r="E186" s="250"/>
    </row>
    <row r="187" spans="1:5" ht="12">
      <c r="A187" s="266" t="s">
        <v>676</v>
      </c>
      <c r="B187" s="266"/>
      <c r="C187" s="266"/>
      <c r="D187" s="266"/>
      <c r="E187" s="266"/>
    </row>
    <row r="188" spans="1:5" ht="12">
      <c r="A188" s="266" t="s">
        <v>677</v>
      </c>
      <c r="B188" s="266"/>
      <c r="C188" s="266"/>
      <c r="D188" s="266"/>
      <c r="E188" s="266"/>
    </row>
    <row r="189" spans="1:5" ht="12">
      <c r="A189" s="250"/>
      <c r="B189" s="250"/>
      <c r="C189" s="250"/>
      <c r="D189" s="250"/>
      <c r="E189" s="250"/>
    </row>
    <row r="190" spans="1:5" ht="12">
      <c r="A190" s="311" t="s">
        <v>678</v>
      </c>
      <c r="B190" s="250"/>
      <c r="C190" s="250"/>
      <c r="D190" s="250"/>
      <c r="E190" s="250"/>
    </row>
    <row r="191" spans="1:5" ht="12">
      <c r="A191" s="250"/>
      <c r="B191" s="250"/>
      <c r="C191" s="250"/>
      <c r="D191" s="250"/>
      <c r="E191" s="250"/>
    </row>
    <row r="192" spans="1:5" ht="15" customHeight="1">
      <c r="A192" s="23" t="s">
        <v>679</v>
      </c>
      <c r="B192" s="23">
        <v>8627921885</v>
      </c>
      <c r="C192" s="14"/>
      <c r="D192" s="14"/>
      <c r="E192" s="14"/>
    </row>
    <row r="193" spans="1:5" ht="15" customHeight="1">
      <c r="A193" s="43" t="s">
        <v>680</v>
      </c>
      <c r="B193" s="43"/>
      <c r="C193" s="43"/>
      <c r="D193" s="43"/>
      <c r="E193" s="312">
        <v>2475000000</v>
      </c>
    </row>
    <row r="194" spans="1:5" ht="15" customHeight="1">
      <c r="A194" s="43" t="s">
        <v>681</v>
      </c>
      <c r="B194" s="43"/>
      <c r="C194" s="43"/>
      <c r="D194" s="43"/>
      <c r="E194" s="312"/>
    </row>
    <row r="195" spans="1:5" ht="15" customHeight="1">
      <c r="A195" s="43" t="s">
        <v>682</v>
      </c>
      <c r="B195" s="43"/>
      <c r="C195" s="43"/>
      <c r="D195" s="43"/>
      <c r="E195" s="312">
        <v>5722000000</v>
      </c>
    </row>
    <row r="196" spans="1:5" ht="15" customHeight="1">
      <c r="A196" s="43" t="s">
        <v>683</v>
      </c>
      <c r="B196" s="43"/>
      <c r="C196" s="43"/>
      <c r="D196" s="43"/>
      <c r="E196" s="312"/>
    </row>
    <row r="197" spans="1:5" ht="15" customHeight="1">
      <c r="A197" s="43" t="s">
        <v>684</v>
      </c>
      <c r="B197" s="313"/>
      <c r="C197" s="313"/>
      <c r="D197" s="313"/>
      <c r="E197" s="312">
        <v>183728903</v>
      </c>
    </row>
    <row r="198" spans="1:5" ht="15" customHeight="1">
      <c r="A198" s="14" t="s">
        <v>685</v>
      </c>
      <c r="B198" s="14"/>
      <c r="C198" s="14"/>
      <c r="D198" s="14"/>
      <c r="E198" s="312">
        <v>191084444</v>
      </c>
    </row>
    <row r="199" spans="1:5" ht="15" customHeight="1">
      <c r="A199" s="14" t="s">
        <v>686</v>
      </c>
      <c r="B199" s="14"/>
      <c r="C199" s="14"/>
      <c r="D199" s="14"/>
      <c r="E199" s="312">
        <f>B192-E193-E195-E197-E198-E200</f>
        <v>17754920</v>
      </c>
    </row>
    <row r="200" spans="1:5" ht="15" customHeight="1">
      <c r="A200" s="14" t="s">
        <v>687</v>
      </c>
      <c r="B200" s="14"/>
      <c r="C200" s="14"/>
      <c r="D200" s="14"/>
      <c r="E200" s="312">
        <v>38353618</v>
      </c>
    </row>
    <row r="201" spans="1:5" ht="15" customHeight="1">
      <c r="A201" s="23" t="s">
        <v>688</v>
      </c>
      <c r="B201" s="23">
        <v>4707761772</v>
      </c>
      <c r="C201" s="14"/>
      <c r="D201" s="14"/>
      <c r="E201" s="14"/>
    </row>
    <row r="202" spans="1:5" ht="15" customHeight="1">
      <c r="A202" s="43" t="s">
        <v>689</v>
      </c>
      <c r="B202" s="43"/>
      <c r="C202" s="43"/>
      <c r="D202" s="43"/>
      <c r="E202" s="312">
        <v>1352569000</v>
      </c>
    </row>
    <row r="203" spans="1:5" ht="15" customHeight="1">
      <c r="A203" s="250" t="s">
        <v>690</v>
      </c>
      <c r="B203" s="250"/>
      <c r="C203" s="250"/>
      <c r="D203" s="250"/>
      <c r="E203" s="314">
        <v>3030000000</v>
      </c>
    </row>
    <row r="204" spans="1:5" ht="15" customHeight="1">
      <c r="A204" s="250" t="s">
        <v>691</v>
      </c>
      <c r="B204" s="250"/>
      <c r="C204" s="250"/>
      <c r="D204" s="250"/>
      <c r="E204" s="314">
        <v>124859474</v>
      </c>
    </row>
    <row r="205" spans="1:5" ht="15" customHeight="1">
      <c r="A205" s="43" t="s">
        <v>692</v>
      </c>
      <c r="B205" s="43"/>
      <c r="C205" s="43"/>
      <c r="D205" s="43"/>
      <c r="E205" s="312">
        <v>200333298</v>
      </c>
    </row>
    <row r="206" spans="1:5" ht="15" customHeight="1">
      <c r="A206" s="446" t="s">
        <v>693</v>
      </c>
      <c r="B206" s="446"/>
      <c r="C206" s="446"/>
      <c r="D206" s="446"/>
      <c r="E206" s="313"/>
    </row>
    <row r="207" spans="1:5" ht="15" customHeight="1">
      <c r="A207" s="449" t="s">
        <v>694</v>
      </c>
      <c r="B207" s="449"/>
      <c r="C207" s="449"/>
      <c r="D207" s="449"/>
      <c r="E207" s="14"/>
    </row>
    <row r="208" spans="1:5" ht="15" customHeight="1">
      <c r="A208" s="446" t="s">
        <v>695</v>
      </c>
      <c r="B208" s="446"/>
      <c r="C208" s="446"/>
      <c r="D208" s="446"/>
      <c r="E208" s="14"/>
    </row>
    <row r="209" spans="1:5" ht="15" customHeight="1">
      <c r="A209" s="446" t="s">
        <v>696</v>
      </c>
      <c r="B209" s="446"/>
      <c r="C209" s="446"/>
      <c r="D209" s="446"/>
      <c r="E209" s="14"/>
    </row>
    <row r="210" spans="1:5" ht="15" customHeight="1">
      <c r="A210" s="446" t="s">
        <v>697</v>
      </c>
      <c r="B210" s="446"/>
      <c r="C210" s="446"/>
      <c r="D210" s="446"/>
      <c r="E210" s="14"/>
    </row>
    <row r="211" spans="1:5" ht="15" customHeight="1">
      <c r="A211" s="43"/>
      <c r="B211" s="43"/>
      <c r="C211" s="43"/>
      <c r="D211" s="43"/>
      <c r="E211" s="14"/>
    </row>
    <row r="212" spans="4:5" ht="15" customHeight="1">
      <c r="D212" s="400" t="s">
        <v>698</v>
      </c>
      <c r="E212" s="400"/>
    </row>
    <row r="213" spans="1:5" s="24" customFormat="1" ht="15" customHeight="1">
      <c r="A213" s="315" t="s">
        <v>699</v>
      </c>
      <c r="B213" s="37" t="s">
        <v>700</v>
      </c>
      <c r="C213" s="37"/>
      <c r="D213" s="399" t="s">
        <v>46</v>
      </c>
      <c r="E213" s="399"/>
    </row>
    <row r="214" spans="1:5" s="38" customFormat="1" ht="15" customHeight="1">
      <c r="A214" s="345" t="s">
        <v>701</v>
      </c>
      <c r="B214" s="39" t="s">
        <v>702</v>
      </c>
      <c r="C214" s="39"/>
      <c r="D214" s="400" t="s">
        <v>702</v>
      </c>
      <c r="E214" s="400"/>
    </row>
    <row r="215" ht="15" customHeight="1"/>
    <row r="216" ht="15" customHeight="1"/>
    <row r="217" ht="15" customHeight="1"/>
    <row r="218" ht="15" customHeight="1">
      <c r="D218" s="15" t="s">
        <v>703</v>
      </c>
    </row>
    <row r="219" spans="1:5" ht="15" customHeight="1">
      <c r="A219" s="15" t="s">
        <v>704</v>
      </c>
      <c r="B219" s="33" t="s">
        <v>705</v>
      </c>
      <c r="D219" s="396" t="s">
        <v>50</v>
      </c>
      <c r="E219" s="396"/>
    </row>
    <row r="220" ht="15" customHeight="1"/>
    <row r="221" ht="15" customHeight="1"/>
    <row r="222" ht="15" customHeight="1"/>
    <row r="223" ht="15" customHeight="1"/>
    <row r="224" ht="15" customHeight="1"/>
    <row r="225" ht="15" customHeight="1"/>
  </sheetData>
  <mergeCells count="11">
    <mergeCell ref="A27:E27"/>
    <mergeCell ref="A172:C172"/>
    <mergeCell ref="A206:D206"/>
    <mergeCell ref="A207:D207"/>
    <mergeCell ref="D213:E213"/>
    <mergeCell ref="D214:E214"/>
    <mergeCell ref="D219:E219"/>
    <mergeCell ref="A208:D208"/>
    <mergeCell ref="A209:D209"/>
    <mergeCell ref="A210:D210"/>
    <mergeCell ref="D212:E212"/>
  </mergeCells>
  <printOptions/>
  <pageMargins left="0.75" right="0.43" top="0.42" bottom="0.38" header="0.32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"/>
  <sheetViews>
    <sheetView zoomScale="115" zoomScaleNormal="115" workbookViewId="0" topLeftCell="A1">
      <selection activeCell="F3" sqref="F3"/>
    </sheetView>
  </sheetViews>
  <sheetFormatPr defaultColWidth="7.99609375" defaultRowHeight="15"/>
  <cols>
    <col min="1" max="1" width="39.21484375" style="5" customWidth="1"/>
    <col min="2" max="2" width="4.21484375" style="5" customWidth="1"/>
    <col min="3" max="3" width="6.77734375" style="5" customWidth="1"/>
    <col min="4" max="4" width="15.10546875" style="5" customWidth="1"/>
    <col min="5" max="5" width="14.77734375" style="5" customWidth="1"/>
    <col min="6" max="16384" width="7.99609375" style="5" customWidth="1"/>
  </cols>
  <sheetData>
    <row r="1" spans="1:6" ht="16.5" customHeight="1">
      <c r="A1" s="1" t="s">
        <v>3</v>
      </c>
      <c r="C1" s="408" t="s">
        <v>51</v>
      </c>
      <c r="D1" s="408"/>
      <c r="E1" s="408"/>
      <c r="F1" s="4"/>
    </row>
    <row r="2" spans="1:6" ht="12.75" customHeight="1">
      <c r="A2" s="44" t="s">
        <v>5</v>
      </c>
      <c r="C2" s="409" t="s">
        <v>52</v>
      </c>
      <c r="D2" s="409"/>
      <c r="E2" s="409"/>
      <c r="F2" s="4"/>
    </row>
    <row r="3" spans="1:6" ht="12.75" customHeight="1">
      <c r="A3" s="4"/>
      <c r="C3" s="409" t="s">
        <v>53</v>
      </c>
      <c r="D3" s="409"/>
      <c r="E3" s="409"/>
      <c r="F3" s="4"/>
    </row>
    <row r="4" spans="1:6" ht="20.25" customHeight="1">
      <c r="A4" s="410" t="s">
        <v>54</v>
      </c>
      <c r="B4" s="410"/>
      <c r="C4" s="410"/>
      <c r="D4" s="410"/>
      <c r="E4" s="410"/>
      <c r="F4" s="4"/>
    </row>
    <row r="5" spans="1:6" ht="12.75" customHeight="1">
      <c r="A5" s="406" t="s">
        <v>55</v>
      </c>
      <c r="B5" s="406"/>
      <c r="C5" s="406"/>
      <c r="D5" s="406"/>
      <c r="E5" s="406"/>
      <c r="F5" s="4"/>
    </row>
    <row r="6" spans="1:6" ht="15.75" customHeight="1" thickBot="1">
      <c r="A6" s="4"/>
      <c r="B6" s="4"/>
      <c r="C6" s="4"/>
      <c r="D6" s="4"/>
      <c r="E6" s="46" t="s">
        <v>56</v>
      </c>
      <c r="F6" s="4"/>
    </row>
    <row r="7" spans="1:6" s="2" customFormat="1" ht="31.5" customHeight="1" thickBot="1">
      <c r="A7" s="47" t="s">
        <v>57</v>
      </c>
      <c r="B7" s="48" t="s">
        <v>12</v>
      </c>
      <c r="C7" s="48" t="s">
        <v>58</v>
      </c>
      <c r="D7" s="48" t="s">
        <v>59</v>
      </c>
      <c r="E7" s="49" t="s">
        <v>60</v>
      </c>
      <c r="F7" s="9"/>
    </row>
    <row r="8" spans="1:9" s="55" customFormat="1" ht="18" customHeight="1" thickBot="1">
      <c r="A8" s="50" t="s">
        <v>61</v>
      </c>
      <c r="B8" s="51">
        <v>100</v>
      </c>
      <c r="C8" s="51"/>
      <c r="D8" s="52">
        <v>79308698436</v>
      </c>
      <c r="E8" s="53">
        <v>51293046119</v>
      </c>
      <c r="F8" s="54"/>
      <c r="I8" s="56"/>
    </row>
    <row r="9" spans="1:6" s="62" customFormat="1" ht="15" customHeight="1">
      <c r="A9" s="57" t="s">
        <v>62</v>
      </c>
      <c r="B9" s="58">
        <v>110</v>
      </c>
      <c r="C9" s="58"/>
      <c r="D9" s="59">
        <f>D10+D11</f>
        <v>1202663770</v>
      </c>
      <c r="E9" s="60">
        <f>E10+E11</f>
        <v>3621969160</v>
      </c>
      <c r="F9" s="61"/>
    </row>
    <row r="10" spans="1:6" ht="12.75" customHeight="1">
      <c r="A10" s="63" t="s">
        <v>63</v>
      </c>
      <c r="B10" s="64">
        <v>111</v>
      </c>
      <c r="C10" s="64" t="s">
        <v>64</v>
      </c>
      <c r="D10" s="65">
        <v>1202663770</v>
      </c>
      <c r="E10" s="66">
        <v>3621969160</v>
      </c>
      <c r="F10" s="4"/>
    </row>
    <row r="11" spans="1:6" ht="12.75" customHeight="1">
      <c r="A11" s="63" t="s">
        <v>65</v>
      </c>
      <c r="B11" s="64">
        <v>112</v>
      </c>
      <c r="C11" s="64"/>
      <c r="D11" s="65">
        <v>0</v>
      </c>
      <c r="E11" s="66">
        <v>0</v>
      </c>
      <c r="F11" s="4"/>
    </row>
    <row r="12" spans="1:6" s="62" customFormat="1" ht="15" customHeight="1">
      <c r="A12" s="57" t="s">
        <v>66</v>
      </c>
      <c r="B12" s="58">
        <v>120</v>
      </c>
      <c r="C12" s="58" t="s">
        <v>67</v>
      </c>
      <c r="D12" s="59">
        <f>D13+D14</f>
        <v>45722141253</v>
      </c>
      <c r="E12" s="60">
        <f>E13+E14</f>
        <v>33253904545</v>
      </c>
      <c r="F12" s="61"/>
    </row>
    <row r="13" spans="1:6" ht="12.75" customHeight="1">
      <c r="A13" s="63" t="s">
        <v>68</v>
      </c>
      <c r="B13" s="64">
        <v>121</v>
      </c>
      <c r="C13" s="64"/>
      <c r="D13" s="65">
        <v>50582804054</v>
      </c>
      <c r="E13" s="66">
        <v>38114567346</v>
      </c>
      <c r="F13" s="4"/>
    </row>
    <row r="14" spans="1:6" ht="12.75" customHeight="1">
      <c r="A14" s="63" t="s">
        <v>69</v>
      </c>
      <c r="B14" s="64">
        <v>129</v>
      </c>
      <c r="C14" s="64"/>
      <c r="D14" s="67">
        <v>-4860662801</v>
      </c>
      <c r="E14" s="68">
        <v>-4860662801</v>
      </c>
      <c r="F14" s="4"/>
    </row>
    <row r="15" spans="1:6" s="62" customFormat="1" ht="15" customHeight="1">
      <c r="A15" s="57" t="s">
        <v>70</v>
      </c>
      <c r="B15" s="58">
        <v>130</v>
      </c>
      <c r="C15" s="58"/>
      <c r="D15" s="59">
        <f>SUM(D16:D21)</f>
        <v>24787842503</v>
      </c>
      <c r="E15" s="60">
        <f>SUM(E16:E21)</f>
        <v>3307567283</v>
      </c>
      <c r="F15" s="61"/>
    </row>
    <row r="16" spans="1:6" ht="12.75" customHeight="1">
      <c r="A16" s="63" t="s">
        <v>71</v>
      </c>
      <c r="B16" s="64">
        <v>131</v>
      </c>
      <c r="C16" s="64"/>
      <c r="D16" s="65">
        <v>13081288492</v>
      </c>
      <c r="E16" s="66">
        <v>1953495528</v>
      </c>
      <c r="F16" s="4"/>
    </row>
    <row r="17" spans="1:6" ht="12.75" customHeight="1">
      <c r="A17" s="63" t="s">
        <v>72</v>
      </c>
      <c r="B17" s="64">
        <v>132</v>
      </c>
      <c r="C17" s="64"/>
      <c r="D17" s="65">
        <v>4458101117</v>
      </c>
      <c r="E17" s="66">
        <v>183624114</v>
      </c>
      <c r="F17" s="4"/>
    </row>
    <row r="18" spans="1:6" ht="12.75" customHeight="1">
      <c r="A18" s="63" t="s">
        <v>73</v>
      </c>
      <c r="B18" s="64">
        <v>133</v>
      </c>
      <c r="C18" s="64"/>
      <c r="D18" s="65">
        <v>0</v>
      </c>
      <c r="E18" s="66"/>
      <c r="F18" s="4"/>
    </row>
    <row r="19" spans="1:6" ht="12.75" customHeight="1">
      <c r="A19" s="69" t="s">
        <v>74</v>
      </c>
      <c r="B19" s="64">
        <v>134</v>
      </c>
      <c r="C19" s="64"/>
      <c r="D19" s="65">
        <v>0</v>
      </c>
      <c r="E19" s="66"/>
      <c r="F19" s="4"/>
    </row>
    <row r="20" spans="1:6" ht="12.75" customHeight="1">
      <c r="A20" s="63" t="s">
        <v>75</v>
      </c>
      <c r="B20" s="64">
        <v>135</v>
      </c>
      <c r="C20" s="64" t="s">
        <v>76</v>
      </c>
      <c r="D20" s="65">
        <v>8650804109</v>
      </c>
      <c r="E20" s="66">
        <v>2572798856</v>
      </c>
      <c r="F20" s="4"/>
    </row>
    <row r="21" spans="1:6" ht="12.75" customHeight="1">
      <c r="A21" s="63" t="s">
        <v>77</v>
      </c>
      <c r="B21" s="64">
        <v>139</v>
      </c>
      <c r="C21" s="64"/>
      <c r="D21" s="67">
        <v>-1402351215</v>
      </c>
      <c r="E21" s="68">
        <v>-1402351215</v>
      </c>
      <c r="F21" s="4"/>
    </row>
    <row r="22" spans="1:6" s="62" customFormat="1" ht="15" customHeight="1">
      <c r="A22" s="57" t="s">
        <v>78</v>
      </c>
      <c r="B22" s="58">
        <v>140</v>
      </c>
      <c r="C22" s="58"/>
      <c r="D22" s="59">
        <f>D23+D24</f>
        <v>21277091</v>
      </c>
      <c r="E22" s="60">
        <f>E23+E24</f>
        <v>47635645</v>
      </c>
      <c r="F22" s="61"/>
    </row>
    <row r="23" spans="1:6" ht="12.75" customHeight="1">
      <c r="A23" s="63" t="s">
        <v>79</v>
      </c>
      <c r="B23" s="64">
        <v>141</v>
      </c>
      <c r="C23" s="64" t="s">
        <v>80</v>
      </c>
      <c r="D23" s="65">
        <v>21277091</v>
      </c>
      <c r="E23" s="66">
        <v>47635645</v>
      </c>
      <c r="F23" s="4"/>
    </row>
    <row r="24" spans="1:6" ht="12.75" customHeight="1">
      <c r="A24" s="63" t="s">
        <v>81</v>
      </c>
      <c r="B24" s="64">
        <v>149</v>
      </c>
      <c r="C24" s="64"/>
      <c r="D24" s="65">
        <v>0</v>
      </c>
      <c r="E24" s="66"/>
      <c r="F24" s="4"/>
    </row>
    <row r="25" spans="1:6" s="62" customFormat="1" ht="15" customHeight="1">
      <c r="A25" s="57" t="s">
        <v>82</v>
      </c>
      <c r="B25" s="58">
        <v>150</v>
      </c>
      <c r="C25" s="58"/>
      <c r="D25" s="59">
        <f>SUM(D26:D29)</f>
        <v>7574773819</v>
      </c>
      <c r="E25" s="60">
        <f>SUM(E26:E29)</f>
        <v>11061969486</v>
      </c>
      <c r="F25" s="61"/>
    </row>
    <row r="26" spans="1:6" ht="12.75" customHeight="1">
      <c r="A26" s="63" t="s">
        <v>83</v>
      </c>
      <c r="B26" s="64">
        <v>151</v>
      </c>
      <c r="C26" s="64"/>
      <c r="D26" s="65">
        <v>0</v>
      </c>
      <c r="E26" s="66">
        <v>0</v>
      </c>
      <c r="F26" s="4"/>
    </row>
    <row r="27" spans="1:6" ht="12.75" customHeight="1">
      <c r="A27" s="63" t="s">
        <v>84</v>
      </c>
      <c r="B27" s="64">
        <v>152</v>
      </c>
      <c r="C27" s="64"/>
      <c r="D27" s="65">
        <v>2891175757</v>
      </c>
      <c r="E27" s="66">
        <v>2319576768</v>
      </c>
      <c r="F27" s="4"/>
    </row>
    <row r="28" spans="1:6" ht="12.75" customHeight="1">
      <c r="A28" s="63" t="s">
        <v>85</v>
      </c>
      <c r="B28" s="64">
        <v>154</v>
      </c>
      <c r="C28" s="64" t="s">
        <v>86</v>
      </c>
      <c r="D28" s="65">
        <v>0</v>
      </c>
      <c r="E28" s="66">
        <v>0</v>
      </c>
      <c r="F28" s="4"/>
    </row>
    <row r="29" spans="1:6" ht="12.75" customHeight="1">
      <c r="A29" s="63" t="s">
        <v>87</v>
      </c>
      <c r="B29" s="64">
        <v>158</v>
      </c>
      <c r="C29" s="64"/>
      <c r="D29" s="65">
        <v>4683598062</v>
      </c>
      <c r="E29" s="66">
        <v>8742392718</v>
      </c>
      <c r="F29" s="4"/>
    </row>
    <row r="30" spans="1:6" s="55" customFormat="1" ht="18" customHeight="1">
      <c r="A30" s="70" t="s">
        <v>88</v>
      </c>
      <c r="B30" s="71">
        <v>200</v>
      </c>
      <c r="C30" s="71"/>
      <c r="D30" s="72">
        <f>D31+D37+D48+D51+D56</f>
        <v>143760710067</v>
      </c>
      <c r="E30" s="73">
        <v>135366480776</v>
      </c>
      <c r="F30" s="54"/>
    </row>
    <row r="31" spans="1:6" s="62" customFormat="1" ht="15" customHeight="1">
      <c r="A31" s="57" t="s">
        <v>89</v>
      </c>
      <c r="B31" s="58">
        <v>210</v>
      </c>
      <c r="C31" s="58"/>
      <c r="D31" s="59">
        <f>SUM(D32:D36)</f>
        <v>0</v>
      </c>
      <c r="E31" s="60">
        <f>SUM(E32:E36)</f>
        <v>0</v>
      </c>
      <c r="F31" s="61"/>
    </row>
    <row r="32" spans="1:6" ht="12.75" customHeight="1">
      <c r="A32" s="63" t="s">
        <v>90</v>
      </c>
      <c r="B32" s="64">
        <v>211</v>
      </c>
      <c r="C32" s="64"/>
      <c r="D32" s="65">
        <v>0</v>
      </c>
      <c r="E32" s="66">
        <v>0</v>
      </c>
      <c r="F32" s="4"/>
    </row>
    <row r="33" spans="1:6" ht="12.75" customHeight="1">
      <c r="A33" s="63" t="s">
        <v>91</v>
      </c>
      <c r="B33" s="64">
        <v>212</v>
      </c>
      <c r="C33" s="64"/>
      <c r="D33" s="65">
        <v>0</v>
      </c>
      <c r="E33" s="66">
        <v>0</v>
      </c>
      <c r="F33" s="4"/>
    </row>
    <row r="34" spans="1:6" ht="12.75" customHeight="1">
      <c r="A34" s="63" t="s">
        <v>92</v>
      </c>
      <c r="B34" s="64">
        <v>213</v>
      </c>
      <c r="C34" s="64" t="s">
        <v>93</v>
      </c>
      <c r="D34" s="65">
        <v>0</v>
      </c>
      <c r="E34" s="66">
        <v>0</v>
      </c>
      <c r="F34" s="4"/>
    </row>
    <row r="35" spans="1:6" ht="12.75" customHeight="1">
      <c r="A35" s="63" t="s">
        <v>94</v>
      </c>
      <c r="B35" s="64">
        <v>218</v>
      </c>
      <c r="C35" s="64" t="s">
        <v>95</v>
      </c>
      <c r="D35" s="65">
        <v>0</v>
      </c>
      <c r="E35" s="66">
        <v>0</v>
      </c>
      <c r="F35" s="4"/>
    </row>
    <row r="36" spans="1:6" ht="12.75" customHeight="1">
      <c r="A36" s="63" t="s">
        <v>96</v>
      </c>
      <c r="B36" s="64">
        <v>219</v>
      </c>
      <c r="C36" s="64"/>
      <c r="D36" s="65">
        <v>0</v>
      </c>
      <c r="E36" s="66">
        <v>0</v>
      </c>
      <c r="F36" s="4"/>
    </row>
    <row r="37" spans="1:6" s="62" customFormat="1" ht="15" customHeight="1">
      <c r="A37" s="57" t="s">
        <v>97</v>
      </c>
      <c r="B37" s="58">
        <v>220</v>
      </c>
      <c r="C37" s="58"/>
      <c r="D37" s="59">
        <f>D38+D41+D44+D47</f>
        <v>76077238352</v>
      </c>
      <c r="E37" s="60">
        <f>E38+E41+E44+E47</f>
        <v>68617958429</v>
      </c>
      <c r="F37" s="61"/>
    </row>
    <row r="38" spans="1:6" s="79" customFormat="1" ht="12.75" customHeight="1">
      <c r="A38" s="74" t="s">
        <v>98</v>
      </c>
      <c r="B38" s="75">
        <v>221</v>
      </c>
      <c r="C38" s="75"/>
      <c r="D38" s="76">
        <f>D39+D40</f>
        <v>10446587029</v>
      </c>
      <c r="E38" s="77">
        <f>E39+E40</f>
        <v>11128104602</v>
      </c>
      <c r="F38" s="78"/>
    </row>
    <row r="39" spans="1:6" ht="12.75" customHeight="1">
      <c r="A39" s="63" t="s">
        <v>99</v>
      </c>
      <c r="B39" s="64">
        <v>222</v>
      </c>
      <c r="C39" s="64"/>
      <c r="D39" s="65">
        <v>12268473128</v>
      </c>
      <c r="E39" s="66">
        <v>12268473128</v>
      </c>
      <c r="F39" s="4"/>
    </row>
    <row r="40" spans="1:6" ht="12.75" customHeight="1">
      <c r="A40" s="63" t="s">
        <v>100</v>
      </c>
      <c r="B40" s="64">
        <v>223</v>
      </c>
      <c r="C40" s="64"/>
      <c r="D40" s="80">
        <v>-1821886099</v>
      </c>
      <c r="E40" s="81">
        <v>-1140368526</v>
      </c>
      <c r="F40" s="4"/>
    </row>
    <row r="41" spans="1:6" s="79" customFormat="1" ht="12.75" customHeight="1">
      <c r="A41" s="74" t="s">
        <v>101</v>
      </c>
      <c r="B41" s="75">
        <v>224</v>
      </c>
      <c r="C41" s="75" t="s">
        <v>102</v>
      </c>
      <c r="D41" s="76">
        <f>D42+D43</f>
        <v>0</v>
      </c>
      <c r="E41" s="77">
        <f>E42+E43</f>
        <v>0</v>
      </c>
      <c r="F41" s="78"/>
    </row>
    <row r="42" spans="1:6" ht="12.75" customHeight="1">
      <c r="A42" s="63" t="s">
        <v>99</v>
      </c>
      <c r="B42" s="64">
        <v>225</v>
      </c>
      <c r="C42" s="64"/>
      <c r="D42" s="65">
        <v>0</v>
      </c>
      <c r="E42" s="66">
        <v>0</v>
      </c>
      <c r="F42" s="4"/>
    </row>
    <row r="43" spans="1:6" ht="12.75" customHeight="1">
      <c r="A43" s="63" t="s">
        <v>100</v>
      </c>
      <c r="B43" s="64">
        <v>226</v>
      </c>
      <c r="C43" s="64"/>
      <c r="D43" s="65">
        <v>0</v>
      </c>
      <c r="E43" s="66">
        <v>0</v>
      </c>
      <c r="F43" s="4"/>
    </row>
    <row r="44" spans="1:6" s="79" customFormat="1" ht="12.75" customHeight="1">
      <c r="A44" s="74" t="s">
        <v>103</v>
      </c>
      <c r="B44" s="75">
        <v>227</v>
      </c>
      <c r="C44" s="75" t="s">
        <v>104</v>
      </c>
      <c r="D44" s="76">
        <f>D45+D46</f>
        <v>0</v>
      </c>
      <c r="E44" s="77">
        <f>E45+E46</f>
        <v>0</v>
      </c>
      <c r="F44" s="78"/>
    </row>
    <row r="45" spans="1:6" ht="12.75" customHeight="1">
      <c r="A45" s="63" t="s">
        <v>99</v>
      </c>
      <c r="B45" s="64">
        <v>228</v>
      </c>
      <c r="C45" s="64"/>
      <c r="D45" s="65">
        <v>0</v>
      </c>
      <c r="E45" s="66">
        <v>0</v>
      </c>
      <c r="F45" s="4"/>
    </row>
    <row r="46" spans="1:6" ht="12.75" customHeight="1">
      <c r="A46" s="63" t="s">
        <v>100</v>
      </c>
      <c r="B46" s="64">
        <v>229</v>
      </c>
      <c r="C46" s="64"/>
      <c r="D46" s="67">
        <v>0</v>
      </c>
      <c r="E46" s="68">
        <v>0</v>
      </c>
      <c r="F46" s="4"/>
    </row>
    <row r="47" spans="1:6" s="79" customFormat="1" ht="12.75" customHeight="1">
      <c r="A47" s="74" t="s">
        <v>105</v>
      </c>
      <c r="B47" s="75">
        <v>230</v>
      </c>
      <c r="C47" s="75" t="s">
        <v>106</v>
      </c>
      <c r="D47" s="76">
        <v>65630651323</v>
      </c>
      <c r="E47" s="77">
        <v>57489853827</v>
      </c>
      <c r="F47" s="78"/>
    </row>
    <row r="48" spans="1:6" s="62" customFormat="1" ht="15" customHeight="1">
      <c r="A48" s="57" t="s">
        <v>107</v>
      </c>
      <c r="B48" s="58">
        <v>240</v>
      </c>
      <c r="C48" s="58" t="s">
        <v>108</v>
      </c>
      <c r="D48" s="59">
        <f>D49+D50</f>
        <v>55239167316</v>
      </c>
      <c r="E48" s="60">
        <f>E49+E50</f>
        <v>58015057666</v>
      </c>
      <c r="F48" s="61"/>
    </row>
    <row r="49" spans="1:6" s="79" customFormat="1" ht="12.75" customHeight="1">
      <c r="A49" s="63" t="s">
        <v>99</v>
      </c>
      <c r="B49" s="64">
        <v>241</v>
      </c>
      <c r="C49" s="64"/>
      <c r="D49" s="76">
        <v>61506278557</v>
      </c>
      <c r="E49" s="66">
        <v>61355464921</v>
      </c>
      <c r="F49" s="78"/>
    </row>
    <row r="50" spans="1:6" s="79" customFormat="1" ht="12.75" customHeight="1">
      <c r="A50" s="63" t="s">
        <v>100</v>
      </c>
      <c r="B50" s="64">
        <v>242</v>
      </c>
      <c r="C50" s="64"/>
      <c r="D50" s="82">
        <v>-6267111241</v>
      </c>
      <c r="E50" s="81">
        <v>-3340407255</v>
      </c>
      <c r="F50" s="78"/>
    </row>
    <row r="51" spans="1:6" s="62" customFormat="1" ht="15" customHeight="1">
      <c r="A51" s="57" t="s">
        <v>109</v>
      </c>
      <c r="B51" s="58">
        <v>250</v>
      </c>
      <c r="C51" s="58"/>
      <c r="D51" s="59">
        <f>SUM(D52:D55)</f>
        <v>10763240900</v>
      </c>
      <c r="E51" s="60">
        <f>SUM(E52:E55)</f>
        <v>7675000000</v>
      </c>
      <c r="F51" s="61"/>
    </row>
    <row r="52" spans="1:6" ht="12.75" customHeight="1">
      <c r="A52" s="63" t="s">
        <v>110</v>
      </c>
      <c r="B52" s="64">
        <v>251</v>
      </c>
      <c r="C52" s="64"/>
      <c r="D52" s="65">
        <v>0</v>
      </c>
      <c r="E52" s="66"/>
      <c r="F52" s="4"/>
    </row>
    <row r="53" spans="1:6" ht="12.75" customHeight="1">
      <c r="A53" s="63" t="s">
        <v>111</v>
      </c>
      <c r="B53" s="64">
        <v>252</v>
      </c>
      <c r="C53" s="64"/>
      <c r="D53" s="65">
        <v>7738240900</v>
      </c>
      <c r="E53" s="66">
        <v>4650000000</v>
      </c>
      <c r="F53" s="4"/>
    </row>
    <row r="54" spans="1:6" ht="12.75" customHeight="1">
      <c r="A54" s="63" t="s">
        <v>112</v>
      </c>
      <c r="B54" s="64">
        <v>258</v>
      </c>
      <c r="C54" s="64" t="s">
        <v>113</v>
      </c>
      <c r="D54" s="65">
        <v>3025000000</v>
      </c>
      <c r="E54" s="66">
        <v>3025000000</v>
      </c>
      <c r="F54" s="4"/>
    </row>
    <row r="55" spans="1:6" ht="12.75" customHeight="1">
      <c r="A55" s="63" t="s">
        <v>114</v>
      </c>
      <c r="B55" s="64">
        <v>259</v>
      </c>
      <c r="C55" s="64"/>
      <c r="D55" s="65">
        <v>0</v>
      </c>
      <c r="E55" s="66"/>
      <c r="F55" s="4"/>
    </row>
    <row r="56" spans="1:6" s="62" customFormat="1" ht="15" customHeight="1">
      <c r="A56" s="57" t="s">
        <v>115</v>
      </c>
      <c r="B56" s="58">
        <v>260</v>
      </c>
      <c r="C56" s="58"/>
      <c r="D56" s="59">
        <f>SUM(D57:D59)</f>
        <v>1681063499</v>
      </c>
      <c r="E56" s="60">
        <f>SUM(E57:E59)</f>
        <v>1058464681</v>
      </c>
      <c r="F56" s="61"/>
    </row>
    <row r="57" spans="1:6" s="79" customFormat="1" ht="12.75" customHeight="1">
      <c r="A57" s="63" t="s">
        <v>116</v>
      </c>
      <c r="B57" s="64">
        <v>261</v>
      </c>
      <c r="C57" s="64" t="s">
        <v>117</v>
      </c>
      <c r="D57" s="65">
        <v>1681063499</v>
      </c>
      <c r="E57" s="66">
        <v>1058464681</v>
      </c>
      <c r="F57" s="78"/>
    </row>
    <row r="58" spans="1:6" s="79" customFormat="1" ht="12.75" customHeight="1">
      <c r="A58" s="63" t="s">
        <v>118</v>
      </c>
      <c r="B58" s="64">
        <v>262</v>
      </c>
      <c r="C58" s="64" t="s">
        <v>119</v>
      </c>
      <c r="D58" s="76">
        <v>0</v>
      </c>
      <c r="E58" s="66"/>
      <c r="F58" s="78"/>
    </row>
    <row r="59" spans="1:6" s="79" customFormat="1" ht="12.75" customHeight="1" thickBot="1">
      <c r="A59" s="83" t="s">
        <v>120</v>
      </c>
      <c r="B59" s="84">
        <v>268</v>
      </c>
      <c r="C59" s="85"/>
      <c r="D59" s="86">
        <v>0</v>
      </c>
      <c r="E59" s="87"/>
      <c r="F59" s="78"/>
    </row>
    <row r="60" spans="1:6" s="91" customFormat="1" ht="18" customHeight="1" thickBot="1">
      <c r="A60" s="47" t="s">
        <v>121</v>
      </c>
      <c r="B60" s="88">
        <v>270</v>
      </c>
      <c r="C60" s="88"/>
      <c r="D60" s="89">
        <f>D8+D30</f>
        <v>223069408503</v>
      </c>
      <c r="E60" s="90">
        <f>E8+E30</f>
        <v>186659526895</v>
      </c>
      <c r="F60" s="54"/>
    </row>
    <row r="61" spans="1:6" ht="31.5" customHeight="1" thickBot="1">
      <c r="A61" s="47" t="s">
        <v>122</v>
      </c>
      <c r="B61" s="48" t="s">
        <v>12</v>
      </c>
      <c r="C61" s="48" t="s">
        <v>58</v>
      </c>
      <c r="D61" s="48" t="s">
        <v>59</v>
      </c>
      <c r="E61" s="49" t="s">
        <v>60</v>
      </c>
      <c r="F61" s="4"/>
    </row>
    <row r="62" spans="1:6" s="55" customFormat="1" ht="18" customHeight="1">
      <c r="A62" s="92" t="s">
        <v>123</v>
      </c>
      <c r="B62" s="93">
        <v>300</v>
      </c>
      <c r="C62" s="93"/>
      <c r="D62" s="94">
        <f>D63+D74</f>
        <v>180690523265</v>
      </c>
      <c r="E62" s="95">
        <f>E63+E74</f>
        <v>149203147123</v>
      </c>
      <c r="F62" s="54"/>
    </row>
    <row r="63" spans="1:6" s="62" customFormat="1" ht="15" customHeight="1">
      <c r="A63" s="57" t="s">
        <v>124</v>
      </c>
      <c r="B63" s="58">
        <v>310</v>
      </c>
      <c r="C63" s="58"/>
      <c r="D63" s="59">
        <f>SUM(D64:D73)</f>
        <v>9303876898</v>
      </c>
      <c r="E63" s="60">
        <f>SUM(E64:E73)</f>
        <v>5031807132</v>
      </c>
      <c r="F63" s="61"/>
    </row>
    <row r="64" spans="1:6" ht="12.75" customHeight="1">
      <c r="A64" s="63" t="s">
        <v>125</v>
      </c>
      <c r="B64" s="64">
        <v>311</v>
      </c>
      <c r="C64" s="64" t="s">
        <v>126</v>
      </c>
      <c r="D64" s="65">
        <v>0</v>
      </c>
      <c r="E64" s="66"/>
      <c r="F64" s="4"/>
    </row>
    <row r="65" spans="1:6" ht="12.75" customHeight="1">
      <c r="A65" s="63" t="s">
        <v>127</v>
      </c>
      <c r="B65" s="64">
        <v>312</v>
      </c>
      <c r="C65" s="64"/>
      <c r="D65" s="65">
        <v>1513096590</v>
      </c>
      <c r="E65" s="66">
        <v>834617460</v>
      </c>
      <c r="F65" s="4"/>
    </row>
    <row r="66" spans="1:6" ht="12.75" customHeight="1">
      <c r="A66" s="63" t="s">
        <v>128</v>
      </c>
      <c r="B66" s="64">
        <v>313</v>
      </c>
      <c r="C66" s="64"/>
      <c r="D66" s="96">
        <v>1120083858</v>
      </c>
      <c r="E66" s="66">
        <v>769666473</v>
      </c>
      <c r="F66" s="4"/>
    </row>
    <row r="67" spans="1:6" ht="12.75" customHeight="1">
      <c r="A67" s="63" t="s">
        <v>129</v>
      </c>
      <c r="B67" s="64">
        <v>314</v>
      </c>
      <c r="C67" s="64" t="s">
        <v>130</v>
      </c>
      <c r="D67" s="65">
        <v>1806396481</v>
      </c>
      <c r="E67" s="66">
        <v>1198227211</v>
      </c>
      <c r="F67" s="4"/>
    </row>
    <row r="68" spans="1:6" ht="12.75" customHeight="1">
      <c r="A68" s="63" t="s">
        <v>131</v>
      </c>
      <c r="B68" s="64">
        <v>315</v>
      </c>
      <c r="C68" s="64"/>
      <c r="D68" s="65">
        <v>183193032</v>
      </c>
      <c r="E68" s="66">
        <v>55872923</v>
      </c>
      <c r="F68" s="4"/>
    </row>
    <row r="69" spans="1:6" ht="12.75" customHeight="1">
      <c r="A69" s="63" t="s">
        <v>132</v>
      </c>
      <c r="B69" s="64">
        <v>317</v>
      </c>
      <c r="C69" s="64"/>
      <c r="D69" s="65">
        <v>0</v>
      </c>
      <c r="E69" s="66"/>
      <c r="F69" s="4"/>
    </row>
    <row r="70" spans="1:6" ht="12.75" customHeight="1">
      <c r="A70" s="63" t="s">
        <v>133</v>
      </c>
      <c r="B70" s="64">
        <v>318</v>
      </c>
      <c r="C70" s="64"/>
      <c r="D70" s="65">
        <v>0</v>
      </c>
      <c r="E70" s="66"/>
      <c r="F70" s="4"/>
    </row>
    <row r="71" spans="1:6" ht="12.75" customHeight="1">
      <c r="A71" s="63" t="s">
        <v>134</v>
      </c>
      <c r="B71" s="64">
        <v>319</v>
      </c>
      <c r="C71" s="64" t="s">
        <v>135</v>
      </c>
      <c r="D71" s="65">
        <v>4712639511</v>
      </c>
      <c r="E71" s="66">
        <v>2108777639</v>
      </c>
      <c r="F71" s="4"/>
    </row>
    <row r="72" spans="1:6" ht="12.75" customHeight="1">
      <c r="A72" s="63" t="s">
        <v>136</v>
      </c>
      <c r="B72" s="64">
        <v>320</v>
      </c>
      <c r="C72" s="64"/>
      <c r="D72" s="65">
        <v>0</v>
      </c>
      <c r="E72" s="66">
        <v>0</v>
      </c>
      <c r="F72" s="4"/>
    </row>
    <row r="73" spans="1:6" ht="12.75" customHeight="1">
      <c r="A73" s="63" t="s">
        <v>137</v>
      </c>
      <c r="B73" s="64">
        <v>323</v>
      </c>
      <c r="C73" s="64"/>
      <c r="D73" s="80">
        <v>-31532574</v>
      </c>
      <c r="E73" s="66">
        <v>64645426</v>
      </c>
      <c r="F73" s="4"/>
    </row>
    <row r="74" spans="1:6" s="62" customFormat="1" ht="15" customHeight="1">
      <c r="A74" s="57" t="s">
        <v>138</v>
      </c>
      <c r="B74" s="58">
        <v>330</v>
      </c>
      <c r="C74" s="58"/>
      <c r="D74" s="59">
        <f>SUM(D75:D82)</f>
        <v>171386646367</v>
      </c>
      <c r="E74" s="60">
        <f>SUM(E75:E82)</f>
        <v>144171339991</v>
      </c>
      <c r="F74" s="61"/>
    </row>
    <row r="75" spans="1:6" ht="12.75" customHeight="1">
      <c r="A75" s="63" t="s">
        <v>139</v>
      </c>
      <c r="B75" s="64">
        <v>331</v>
      </c>
      <c r="C75" s="64"/>
      <c r="D75" s="65">
        <v>0</v>
      </c>
      <c r="E75" s="66"/>
      <c r="F75" s="4"/>
    </row>
    <row r="76" spans="1:6" ht="12.75" customHeight="1">
      <c r="A76" s="63" t="s">
        <v>140</v>
      </c>
      <c r="B76" s="64">
        <v>332</v>
      </c>
      <c r="C76" s="64" t="s">
        <v>141</v>
      </c>
      <c r="D76" s="65">
        <v>0</v>
      </c>
      <c r="E76" s="66"/>
      <c r="F76" s="4"/>
    </row>
    <row r="77" spans="1:6" ht="12.75" customHeight="1">
      <c r="A77" s="63" t="s">
        <v>142</v>
      </c>
      <c r="B77" s="64">
        <v>333</v>
      </c>
      <c r="C77" s="64"/>
      <c r="D77" s="65">
        <v>0</v>
      </c>
      <c r="E77" s="66"/>
      <c r="F77" s="4"/>
    </row>
    <row r="78" spans="1:6" ht="12.75" customHeight="1">
      <c r="A78" s="63" t="s">
        <v>143</v>
      </c>
      <c r="B78" s="64">
        <v>334</v>
      </c>
      <c r="C78" s="64" t="s">
        <v>144</v>
      </c>
      <c r="D78" s="65">
        <v>0</v>
      </c>
      <c r="E78" s="66"/>
      <c r="F78" s="4"/>
    </row>
    <row r="79" spans="1:6" ht="12.75" customHeight="1">
      <c r="A79" s="63" t="s">
        <v>145</v>
      </c>
      <c r="B79" s="64">
        <v>335</v>
      </c>
      <c r="C79" s="64" t="s">
        <v>119</v>
      </c>
      <c r="D79" s="65">
        <v>0</v>
      </c>
      <c r="E79" s="66"/>
      <c r="F79" s="4"/>
    </row>
    <row r="80" spans="1:6" ht="12.75" customHeight="1">
      <c r="A80" s="63" t="s">
        <v>146</v>
      </c>
      <c r="B80" s="64">
        <v>336</v>
      </c>
      <c r="C80" s="64"/>
      <c r="D80" s="65">
        <v>36000000</v>
      </c>
      <c r="E80" s="66">
        <v>36000000</v>
      </c>
      <c r="F80" s="4"/>
    </row>
    <row r="81" spans="1:6" ht="12.75" customHeight="1">
      <c r="A81" s="63" t="s">
        <v>147</v>
      </c>
      <c r="B81" s="64">
        <v>337</v>
      </c>
      <c r="C81" s="64"/>
      <c r="D81" s="65">
        <v>0</v>
      </c>
      <c r="E81" s="66"/>
      <c r="F81" s="4"/>
    </row>
    <row r="82" spans="1:6" ht="12.75" customHeight="1">
      <c r="A82" s="63" t="s">
        <v>148</v>
      </c>
      <c r="B82" s="64">
        <v>338</v>
      </c>
      <c r="C82" s="64"/>
      <c r="D82" s="65">
        <v>171350646367</v>
      </c>
      <c r="E82" s="66">
        <v>144135339991</v>
      </c>
      <c r="F82" s="4"/>
    </row>
    <row r="83" spans="1:6" s="55" customFormat="1" ht="18" customHeight="1">
      <c r="A83" s="97" t="s">
        <v>149</v>
      </c>
      <c r="B83" s="71">
        <v>400</v>
      </c>
      <c r="C83" s="71"/>
      <c r="D83" s="72">
        <f>D84+D96</f>
        <v>42378885238</v>
      </c>
      <c r="E83" s="73">
        <f>E84+E96</f>
        <v>37456379772</v>
      </c>
      <c r="F83" s="54"/>
    </row>
    <row r="84" spans="1:6" s="62" customFormat="1" ht="15" customHeight="1">
      <c r="A84" s="57" t="s">
        <v>150</v>
      </c>
      <c r="B84" s="58">
        <v>410</v>
      </c>
      <c r="C84" s="98" t="s">
        <v>151</v>
      </c>
      <c r="D84" s="59">
        <f>SUM(D85:D95)</f>
        <v>42378885238</v>
      </c>
      <c r="E84" s="60">
        <f>SUM(E85:E95)</f>
        <v>37456379772</v>
      </c>
      <c r="F84" s="61"/>
    </row>
    <row r="85" spans="1:6" ht="12.75" customHeight="1">
      <c r="A85" s="63" t="s">
        <v>152</v>
      </c>
      <c r="B85" s="64">
        <v>411</v>
      </c>
      <c r="C85" s="64"/>
      <c r="D85" s="65">
        <v>35285000000</v>
      </c>
      <c r="E85" s="66">
        <v>35285000000</v>
      </c>
      <c r="F85" s="4"/>
    </row>
    <row r="86" spans="1:6" ht="12.75" customHeight="1">
      <c r="A86" s="63" t="s">
        <v>153</v>
      </c>
      <c r="B86" s="64">
        <v>412</v>
      </c>
      <c r="C86" s="64"/>
      <c r="D86" s="65">
        <v>0</v>
      </c>
      <c r="E86" s="66">
        <v>0</v>
      </c>
      <c r="F86" s="4"/>
    </row>
    <row r="87" spans="1:6" ht="12.75" customHeight="1">
      <c r="A87" s="63" t="s">
        <v>154</v>
      </c>
      <c r="B87" s="64">
        <v>413</v>
      </c>
      <c r="C87" s="64"/>
      <c r="D87" s="65">
        <v>0</v>
      </c>
      <c r="E87" s="66">
        <v>0</v>
      </c>
      <c r="F87" s="4"/>
    </row>
    <row r="88" spans="1:6" ht="12.75" customHeight="1">
      <c r="A88" s="63" t="s">
        <v>155</v>
      </c>
      <c r="B88" s="64">
        <v>414</v>
      </c>
      <c r="C88" s="64"/>
      <c r="D88" s="80">
        <v>-3622645830</v>
      </c>
      <c r="E88" s="66">
        <v>0</v>
      </c>
      <c r="F88" s="4"/>
    </row>
    <row r="89" spans="1:6" ht="12.75" customHeight="1">
      <c r="A89" s="63" t="s">
        <v>156</v>
      </c>
      <c r="B89" s="64">
        <v>415</v>
      </c>
      <c r="C89" s="64"/>
      <c r="D89" s="65">
        <v>0</v>
      </c>
      <c r="E89" s="66">
        <v>0</v>
      </c>
      <c r="F89" s="4"/>
    </row>
    <row r="90" spans="1:6" ht="12.75" customHeight="1">
      <c r="A90" s="63" t="s">
        <v>157</v>
      </c>
      <c r="B90" s="64">
        <v>416</v>
      </c>
      <c r="C90" s="64"/>
      <c r="D90" s="65">
        <v>0</v>
      </c>
      <c r="E90" s="66">
        <v>0</v>
      </c>
      <c r="F90" s="4"/>
    </row>
    <row r="91" spans="1:6" ht="12.75" customHeight="1">
      <c r="A91" s="63" t="s">
        <v>158</v>
      </c>
      <c r="B91" s="64">
        <v>417</v>
      </c>
      <c r="C91" s="64"/>
      <c r="D91" s="65">
        <v>0</v>
      </c>
      <c r="E91" s="66">
        <v>0</v>
      </c>
      <c r="F91" s="4"/>
    </row>
    <row r="92" spans="1:6" ht="12.75" customHeight="1">
      <c r="A92" s="63" t="s">
        <v>159</v>
      </c>
      <c r="B92" s="64">
        <v>418</v>
      </c>
      <c r="C92" s="64"/>
      <c r="D92" s="65">
        <v>270377868</v>
      </c>
      <c r="E92" s="66">
        <v>0</v>
      </c>
      <c r="F92" s="4"/>
    </row>
    <row r="93" spans="1:6" ht="12.75" customHeight="1">
      <c r="A93" s="63" t="s">
        <v>160</v>
      </c>
      <c r="B93" s="64">
        <v>419</v>
      </c>
      <c r="C93" s="64"/>
      <c r="D93" s="65">
        <v>0</v>
      </c>
      <c r="E93" s="66">
        <v>0</v>
      </c>
      <c r="F93" s="4"/>
    </row>
    <row r="94" spans="1:6" ht="12.75" customHeight="1">
      <c r="A94" s="63" t="s">
        <v>161</v>
      </c>
      <c r="B94" s="64">
        <v>420</v>
      </c>
      <c r="C94" s="64"/>
      <c r="D94" s="65">
        <v>10446153200</v>
      </c>
      <c r="E94" s="66">
        <v>2171379772</v>
      </c>
      <c r="F94" s="4"/>
    </row>
    <row r="95" spans="1:6" ht="12.75" customHeight="1">
      <c r="A95" s="63" t="s">
        <v>162</v>
      </c>
      <c r="B95" s="64">
        <v>421</v>
      </c>
      <c r="C95" s="64"/>
      <c r="D95" s="65">
        <v>0</v>
      </c>
      <c r="E95" s="66">
        <v>0</v>
      </c>
      <c r="F95" s="4"/>
    </row>
    <row r="96" spans="1:6" s="62" customFormat="1" ht="15" customHeight="1">
      <c r="A96" s="57" t="s">
        <v>163</v>
      </c>
      <c r="B96" s="58">
        <v>430</v>
      </c>
      <c r="C96" s="58"/>
      <c r="D96" s="59">
        <f>D97+D98</f>
        <v>0</v>
      </c>
      <c r="E96" s="60">
        <f>E97+E98</f>
        <v>0</v>
      </c>
      <c r="F96" s="61"/>
    </row>
    <row r="97" spans="1:6" ht="12.75" customHeight="1">
      <c r="A97" s="63" t="s">
        <v>164</v>
      </c>
      <c r="B97" s="64">
        <v>432</v>
      </c>
      <c r="C97" s="64" t="s">
        <v>165</v>
      </c>
      <c r="D97" s="65">
        <v>0</v>
      </c>
      <c r="E97" s="66">
        <v>0</v>
      </c>
      <c r="F97" s="4"/>
    </row>
    <row r="98" spans="1:6" ht="12.75" customHeight="1" thickBot="1">
      <c r="A98" s="83" t="s">
        <v>166</v>
      </c>
      <c r="B98" s="84">
        <v>433</v>
      </c>
      <c r="C98" s="84"/>
      <c r="D98" s="86">
        <v>0</v>
      </c>
      <c r="E98" s="87">
        <v>0</v>
      </c>
      <c r="F98" s="4"/>
    </row>
    <row r="99" spans="1:6" s="100" customFormat="1" ht="18" customHeight="1" thickBot="1">
      <c r="A99" s="47" t="s">
        <v>167</v>
      </c>
      <c r="B99" s="88">
        <v>440</v>
      </c>
      <c r="C99" s="88"/>
      <c r="D99" s="89">
        <f>D62+D83</f>
        <v>223069408503</v>
      </c>
      <c r="E99" s="90">
        <f>E62+E83</f>
        <v>186659526895</v>
      </c>
      <c r="F99" s="99"/>
    </row>
    <row r="100" spans="1:6" s="100" customFormat="1" ht="12.75" customHeight="1">
      <c r="A100" s="101"/>
      <c r="B100" s="101"/>
      <c r="C100" s="101"/>
      <c r="D100" s="102"/>
      <c r="E100" s="102"/>
      <c r="F100" s="99"/>
    </row>
    <row r="101" spans="1:6" s="100" customFormat="1" ht="12.75" customHeight="1">
      <c r="A101" s="103" t="s">
        <v>168</v>
      </c>
      <c r="B101" s="104"/>
      <c r="C101" s="104"/>
      <c r="D101" s="104"/>
      <c r="E101" s="104"/>
      <c r="F101" s="99"/>
    </row>
    <row r="102" spans="1:6" ht="18" customHeight="1" thickBot="1">
      <c r="A102" s="4"/>
      <c r="B102" s="4"/>
      <c r="C102" s="4"/>
      <c r="D102" s="4"/>
      <c r="E102" s="46" t="s">
        <v>56</v>
      </c>
      <c r="F102" s="4"/>
    </row>
    <row r="103" spans="1:6" s="100" customFormat="1" ht="31.5" customHeight="1" thickBot="1">
      <c r="A103" s="105" t="s">
        <v>11</v>
      </c>
      <c r="B103" s="48" t="s">
        <v>12</v>
      </c>
      <c r="C103" s="48" t="s">
        <v>58</v>
      </c>
      <c r="D103" s="48" t="s">
        <v>169</v>
      </c>
      <c r="E103" s="49" t="s">
        <v>60</v>
      </c>
      <c r="F103" s="99"/>
    </row>
    <row r="104" spans="1:6" s="100" customFormat="1" ht="12.75" customHeight="1">
      <c r="A104" s="106" t="s">
        <v>170</v>
      </c>
      <c r="B104" s="107"/>
      <c r="C104" s="107"/>
      <c r="D104" s="107"/>
      <c r="E104" s="108"/>
      <c r="F104" s="99"/>
    </row>
    <row r="105" spans="1:6" s="100" customFormat="1" ht="12.75" customHeight="1">
      <c r="A105" s="63" t="s">
        <v>171</v>
      </c>
      <c r="B105" s="109"/>
      <c r="C105" s="109"/>
      <c r="D105" s="109"/>
      <c r="E105" s="110"/>
      <c r="F105" s="99"/>
    </row>
    <row r="106" spans="1:6" s="100" customFormat="1" ht="12.75" customHeight="1">
      <c r="A106" s="63" t="s">
        <v>172</v>
      </c>
      <c r="B106" s="109"/>
      <c r="C106" s="109"/>
      <c r="D106" s="109"/>
      <c r="E106" s="110"/>
      <c r="F106" s="99"/>
    </row>
    <row r="107" spans="1:6" s="100" customFormat="1" ht="12.75" customHeight="1">
      <c r="A107" s="63" t="s">
        <v>173</v>
      </c>
      <c r="B107" s="109"/>
      <c r="C107" s="109"/>
      <c r="D107" s="109"/>
      <c r="E107" s="110"/>
      <c r="F107" s="99"/>
    </row>
    <row r="108" spans="1:6" s="100" customFormat="1" ht="12.75" customHeight="1" thickBot="1">
      <c r="A108" s="111" t="s">
        <v>174</v>
      </c>
      <c r="B108" s="112"/>
      <c r="C108" s="112"/>
      <c r="D108" s="113">
        <v>4574581</v>
      </c>
      <c r="E108" s="114">
        <v>12671</v>
      </c>
      <c r="F108" s="99"/>
    </row>
    <row r="109" spans="1:6" ht="12.75" customHeight="1">
      <c r="A109" s="4"/>
      <c r="B109" s="9"/>
      <c r="C109" s="9"/>
      <c r="D109" s="4"/>
      <c r="E109" s="4"/>
      <c r="F109" s="4"/>
    </row>
    <row r="110" spans="1:6" ht="18.75" customHeight="1">
      <c r="A110" s="4" t="s">
        <v>175</v>
      </c>
      <c r="B110" s="9"/>
      <c r="C110" s="9"/>
      <c r="D110" s="4"/>
      <c r="E110" s="4"/>
      <c r="F110" s="4"/>
    </row>
    <row r="111" spans="1:6" s="79" customFormat="1" ht="15" customHeight="1">
      <c r="A111" s="4"/>
      <c r="B111" s="9"/>
      <c r="C111" s="9"/>
      <c r="D111" s="4"/>
      <c r="E111" s="4"/>
      <c r="F111" s="78"/>
    </row>
    <row r="112" spans="1:6" s="116" customFormat="1" ht="15" customHeight="1">
      <c r="A112" s="4"/>
      <c r="B112" s="4"/>
      <c r="C112" s="4"/>
      <c r="D112" s="407" t="s">
        <v>44</v>
      </c>
      <c r="E112" s="407"/>
      <c r="F112" s="115"/>
    </row>
    <row r="113" spans="1:6" ht="12.75">
      <c r="A113" s="1" t="s">
        <v>176</v>
      </c>
      <c r="B113" s="78"/>
      <c r="C113" s="78"/>
      <c r="D113" s="408" t="s">
        <v>46</v>
      </c>
      <c r="E113" s="408"/>
      <c r="F113" s="4"/>
    </row>
    <row r="114" spans="1:6" s="41" customFormat="1" ht="12.75" customHeight="1">
      <c r="A114" s="38" t="s">
        <v>177</v>
      </c>
      <c r="B114" s="38"/>
      <c r="C114" s="38"/>
      <c r="D114" s="400" t="s">
        <v>178</v>
      </c>
      <c r="E114" s="400"/>
      <c r="F114" s="38"/>
    </row>
    <row r="115" spans="1:6" ht="12.75" customHeight="1">
      <c r="A115" s="4"/>
      <c r="B115" s="4"/>
      <c r="C115" s="4"/>
      <c r="D115" s="4"/>
      <c r="E115" s="4"/>
      <c r="F115" s="4"/>
    </row>
    <row r="116" spans="1:6" ht="12.75" customHeight="1">
      <c r="A116" s="115"/>
      <c r="B116" s="115"/>
      <c r="C116" s="115"/>
      <c r="D116" s="117"/>
      <c r="E116" s="115"/>
      <c r="F116" s="4"/>
    </row>
    <row r="117" spans="1:6" ht="12.75" customHeight="1">
      <c r="A117" s="4"/>
      <c r="B117" s="4"/>
      <c r="C117" s="4"/>
      <c r="D117" s="4"/>
      <c r="E117" s="4"/>
      <c r="F117" s="4"/>
    </row>
    <row r="118" spans="1:6" ht="12.75" customHeight="1">
      <c r="A118" s="4" t="s">
        <v>179</v>
      </c>
      <c r="B118" s="4"/>
      <c r="C118" s="4"/>
      <c r="D118" s="405" t="s">
        <v>50</v>
      </c>
      <c r="E118" s="405"/>
      <c r="F118" s="4"/>
    </row>
  </sheetData>
  <mergeCells count="9">
    <mergeCell ref="C1:E1"/>
    <mergeCell ref="C2:E2"/>
    <mergeCell ref="C3:E3"/>
    <mergeCell ref="A4:E4"/>
    <mergeCell ref="D118:E118"/>
    <mergeCell ref="A5:E5"/>
    <mergeCell ref="D112:E112"/>
    <mergeCell ref="D113:E113"/>
    <mergeCell ref="D114:E114"/>
  </mergeCells>
  <printOptions/>
  <pageMargins left="0.59" right="0.33" top="0.4" bottom="0.35" header="0.33" footer="0.2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="115" zoomScaleNormal="115" workbookViewId="0" topLeftCell="A7">
      <selection activeCell="G31" sqref="G31"/>
    </sheetView>
  </sheetViews>
  <sheetFormatPr defaultColWidth="7.99609375" defaultRowHeight="15"/>
  <cols>
    <col min="1" max="1" width="44.88671875" style="119" customWidth="1"/>
    <col min="2" max="2" width="3.6640625" style="118" customWidth="1"/>
    <col min="3" max="3" width="6.10546875" style="118" customWidth="1"/>
    <col min="4" max="4" width="12.4453125" style="119" customWidth="1"/>
    <col min="5" max="5" width="11.99609375" style="119" customWidth="1"/>
    <col min="6" max="6" width="15.3359375" style="119" customWidth="1"/>
    <col min="7" max="7" width="10.3359375" style="119" bestFit="1" customWidth="1"/>
    <col min="8" max="228" width="7.99609375" style="119" bestFit="1" customWidth="1"/>
    <col min="229" max="16384" width="7.99609375" style="119" customWidth="1"/>
  </cols>
  <sheetData>
    <row r="1" spans="1:5" ht="16.5" customHeight="1">
      <c r="A1" s="1" t="s">
        <v>3</v>
      </c>
      <c r="C1" s="414" t="s">
        <v>180</v>
      </c>
      <c r="D1" s="414"/>
      <c r="E1" s="414"/>
    </row>
    <row r="2" spans="1:5" ht="12.75" customHeight="1">
      <c r="A2" s="6" t="s">
        <v>5</v>
      </c>
      <c r="C2" s="415" t="s">
        <v>6</v>
      </c>
      <c r="D2" s="415"/>
      <c r="E2" s="415"/>
    </row>
    <row r="3" spans="3:5" ht="12.75" customHeight="1">
      <c r="C3" s="416" t="s">
        <v>53</v>
      </c>
      <c r="D3" s="416"/>
      <c r="E3" s="416"/>
    </row>
    <row r="4" spans="1:5" ht="22.5" customHeight="1">
      <c r="A4" s="417" t="s">
        <v>181</v>
      </c>
      <c r="B4" s="417"/>
      <c r="C4" s="417"/>
      <c r="D4" s="417"/>
      <c r="E4" s="417"/>
    </row>
    <row r="5" spans="1:5" ht="12.75" customHeight="1">
      <c r="A5" s="381" t="s">
        <v>182</v>
      </c>
      <c r="B5" s="381"/>
      <c r="C5" s="381"/>
      <c r="D5" s="381"/>
      <c r="E5" s="381"/>
    </row>
    <row r="6" spans="1:5" ht="12.75" customHeight="1">
      <c r="A6" s="382" t="s">
        <v>9</v>
      </c>
      <c r="B6" s="382"/>
      <c r="C6" s="382"/>
      <c r="D6" s="382"/>
      <c r="E6" s="382"/>
    </row>
    <row r="7" spans="1:5" ht="13.5" customHeight="1" thickBot="1">
      <c r="A7" s="120"/>
      <c r="E7" s="121" t="s">
        <v>56</v>
      </c>
    </row>
    <row r="8" spans="1:5" s="122" customFormat="1" ht="20.25" customHeight="1">
      <c r="A8" s="383" t="s">
        <v>11</v>
      </c>
      <c r="B8" s="378" t="s">
        <v>12</v>
      </c>
      <c r="C8" s="378" t="s">
        <v>58</v>
      </c>
      <c r="D8" s="380" t="s">
        <v>729</v>
      </c>
      <c r="E8" s="412" t="s">
        <v>728</v>
      </c>
    </row>
    <row r="9" spans="1:5" s="122" customFormat="1" ht="19.5" customHeight="1" thickBot="1">
      <c r="A9" s="377"/>
      <c r="B9" s="379"/>
      <c r="C9" s="379"/>
      <c r="D9" s="411"/>
      <c r="E9" s="413"/>
    </row>
    <row r="10" spans="1:5" s="126" customFormat="1" ht="13.5" customHeight="1">
      <c r="A10" s="349">
        <v>1</v>
      </c>
      <c r="B10" s="350">
        <v>2</v>
      </c>
      <c r="C10" s="350">
        <v>3</v>
      </c>
      <c r="D10" s="350">
        <v>4</v>
      </c>
      <c r="E10" s="351">
        <v>5</v>
      </c>
    </row>
    <row r="11" spans="1:5" s="126" customFormat="1" ht="13.5" customHeight="1">
      <c r="A11" s="124" t="s">
        <v>183</v>
      </c>
      <c r="B11" s="125"/>
      <c r="C11" s="125"/>
      <c r="D11" s="384"/>
      <c r="E11" s="385"/>
    </row>
    <row r="12" spans="1:5" s="123" customFormat="1" ht="13.5" customHeight="1">
      <c r="A12" s="127" t="s">
        <v>184</v>
      </c>
      <c r="B12" s="128">
        <v>1</v>
      </c>
      <c r="C12" s="129"/>
      <c r="D12" s="130">
        <v>13502921158</v>
      </c>
      <c r="E12" s="386">
        <v>43912572895</v>
      </c>
    </row>
    <row r="13" spans="1:5" s="123" customFormat="1" ht="13.5" customHeight="1">
      <c r="A13" s="127" t="s">
        <v>185</v>
      </c>
      <c r="B13" s="128">
        <v>2</v>
      </c>
      <c r="C13" s="129"/>
      <c r="D13" s="130">
        <v>-4775464414</v>
      </c>
      <c r="E13" s="386">
        <v>-19230594472</v>
      </c>
    </row>
    <row r="14" spans="1:5" s="123" customFormat="1" ht="13.5" customHeight="1">
      <c r="A14" s="127" t="s">
        <v>186</v>
      </c>
      <c r="B14" s="128">
        <v>3</v>
      </c>
      <c r="C14" s="129"/>
      <c r="D14" s="130">
        <v>-359592263</v>
      </c>
      <c r="E14" s="386">
        <v>-1477593064</v>
      </c>
    </row>
    <row r="15" spans="1:5" s="123" customFormat="1" ht="13.5" customHeight="1">
      <c r="A15" s="127" t="s">
        <v>187</v>
      </c>
      <c r="B15" s="128">
        <v>4</v>
      </c>
      <c r="C15" s="129"/>
      <c r="D15" s="130">
        <v>-27983545</v>
      </c>
      <c r="E15" s="386">
        <v>-63228890</v>
      </c>
    </row>
    <row r="16" spans="1:5" s="123" customFormat="1" ht="13.5" customHeight="1">
      <c r="A16" s="127" t="s">
        <v>188</v>
      </c>
      <c r="B16" s="128">
        <v>5</v>
      </c>
      <c r="C16" s="129"/>
      <c r="D16" s="130">
        <v>-446627804</v>
      </c>
      <c r="E16" s="386">
        <v>-502540145</v>
      </c>
    </row>
    <row r="17" spans="1:5" s="123" customFormat="1" ht="13.5" customHeight="1">
      <c r="A17" s="127" t="s">
        <v>189</v>
      </c>
      <c r="B17" s="128">
        <v>6</v>
      </c>
      <c r="C17" s="129"/>
      <c r="D17" s="130">
        <v>8151426792</v>
      </c>
      <c r="E17" s="386">
        <v>21939736657</v>
      </c>
    </row>
    <row r="18" spans="1:5" s="123" customFormat="1" ht="13.5" customHeight="1">
      <c r="A18" s="127" t="s">
        <v>190</v>
      </c>
      <c r="B18" s="128">
        <v>7</v>
      </c>
      <c r="C18" s="131"/>
      <c r="D18" s="130">
        <v>-8243575612</v>
      </c>
      <c r="E18" s="386">
        <v>-23412968729</v>
      </c>
    </row>
    <row r="19" spans="1:5" s="123" customFormat="1" ht="13.5" customHeight="1">
      <c r="A19" s="132" t="s">
        <v>191</v>
      </c>
      <c r="B19" s="131">
        <v>20</v>
      </c>
      <c r="C19" s="131"/>
      <c r="D19" s="387">
        <f>SUM(D12:D18)</f>
        <v>7801104312</v>
      </c>
      <c r="E19" s="388">
        <f>SUM(E12:E18)</f>
        <v>21165384252</v>
      </c>
    </row>
    <row r="20" spans="1:5" s="123" customFormat="1" ht="13.5" customHeight="1">
      <c r="A20" s="124" t="s">
        <v>192</v>
      </c>
      <c r="B20" s="131"/>
      <c r="C20" s="131"/>
      <c r="D20" s="387"/>
      <c r="E20" s="389"/>
    </row>
    <row r="21" spans="1:5" s="123" customFormat="1" ht="13.5" customHeight="1">
      <c r="A21" s="133" t="s">
        <v>193</v>
      </c>
      <c r="B21" s="129">
        <v>21</v>
      </c>
      <c r="C21" s="129"/>
      <c r="D21" s="134">
        <v>-73085000</v>
      </c>
      <c r="E21" s="386">
        <v>-245851911</v>
      </c>
    </row>
    <row r="22" spans="1:5" s="123" customFormat="1" ht="13.5" customHeight="1">
      <c r="A22" s="127" t="s">
        <v>194</v>
      </c>
      <c r="B22" s="129">
        <v>22</v>
      </c>
      <c r="C22" s="129"/>
      <c r="D22" s="134">
        <v>0</v>
      </c>
      <c r="E22" s="386">
        <v>0</v>
      </c>
    </row>
    <row r="23" spans="1:5" s="123" customFormat="1" ht="13.5" customHeight="1">
      <c r="A23" s="127" t="s">
        <v>195</v>
      </c>
      <c r="B23" s="129">
        <v>23</v>
      </c>
      <c r="C23" s="129"/>
      <c r="D23" s="134">
        <v>0</v>
      </c>
      <c r="E23" s="390">
        <v>0</v>
      </c>
    </row>
    <row r="24" spans="1:5" s="123" customFormat="1" ht="13.5" customHeight="1">
      <c r="A24" s="127" t="s">
        <v>196</v>
      </c>
      <c r="B24" s="129">
        <v>24</v>
      </c>
      <c r="C24" s="129"/>
      <c r="D24" s="134">
        <v>0</v>
      </c>
      <c r="E24" s="390">
        <v>0</v>
      </c>
    </row>
    <row r="25" spans="1:5" s="123" customFormat="1" ht="13.5" customHeight="1">
      <c r="A25" s="127" t="s">
        <v>197</v>
      </c>
      <c r="B25" s="129">
        <v>25</v>
      </c>
      <c r="C25" s="129"/>
      <c r="D25" s="134">
        <v>-6138040900</v>
      </c>
      <c r="E25" s="390">
        <v>-33630388872</v>
      </c>
    </row>
    <row r="26" spans="1:5" s="123" customFormat="1" ht="13.5" customHeight="1">
      <c r="A26" s="127" t="s">
        <v>198</v>
      </c>
      <c r="B26" s="129">
        <v>26</v>
      </c>
      <c r="C26" s="129"/>
      <c r="D26" s="134">
        <v>1600000000</v>
      </c>
      <c r="E26" s="390">
        <v>13942147972</v>
      </c>
    </row>
    <row r="27" spans="1:5" s="123" customFormat="1" ht="13.5" customHeight="1">
      <c r="A27" s="127" t="s">
        <v>199</v>
      </c>
      <c r="B27" s="129">
        <v>27</v>
      </c>
      <c r="C27" s="135"/>
      <c r="D27" s="134">
        <v>0</v>
      </c>
      <c r="E27" s="390">
        <v>0</v>
      </c>
    </row>
    <row r="28" spans="1:5" s="136" customFormat="1" ht="13.5" customHeight="1">
      <c r="A28" s="132" t="s">
        <v>200</v>
      </c>
      <c r="B28" s="131">
        <v>30</v>
      </c>
      <c r="C28" s="131"/>
      <c r="D28" s="391">
        <f>SUM(D21:D27)</f>
        <v>-4611125900</v>
      </c>
      <c r="E28" s="392">
        <f>SUM(E21:E27)</f>
        <v>-19934092811</v>
      </c>
    </row>
    <row r="29" spans="1:5" s="136" customFormat="1" ht="13.5" customHeight="1">
      <c r="A29" s="124" t="s">
        <v>201</v>
      </c>
      <c r="B29" s="131"/>
      <c r="C29" s="131"/>
      <c r="D29" s="387"/>
      <c r="E29" s="389"/>
    </row>
    <row r="30" spans="1:5" s="123" customFormat="1" ht="13.5" customHeight="1">
      <c r="A30" s="127" t="s">
        <v>202</v>
      </c>
      <c r="B30" s="129">
        <v>31</v>
      </c>
      <c r="C30" s="129"/>
      <c r="D30" s="134">
        <v>0</v>
      </c>
      <c r="E30" s="386">
        <v>0</v>
      </c>
    </row>
    <row r="31" spans="1:5" s="123" customFormat="1" ht="27" customHeight="1">
      <c r="A31" s="133" t="s">
        <v>203</v>
      </c>
      <c r="B31" s="129">
        <v>32</v>
      </c>
      <c r="C31" s="129"/>
      <c r="D31" s="134">
        <v>-3622645830</v>
      </c>
      <c r="E31" s="390">
        <v>-3622645830</v>
      </c>
    </row>
    <row r="32" spans="1:5" s="123" customFormat="1" ht="13.5" customHeight="1">
      <c r="A32" s="127" t="s">
        <v>204</v>
      </c>
      <c r="B32" s="129">
        <v>33</v>
      </c>
      <c r="C32" s="129"/>
      <c r="D32" s="387"/>
      <c r="E32" s="390"/>
    </row>
    <row r="33" spans="1:5" s="123" customFormat="1" ht="13.5" customHeight="1">
      <c r="A33" s="127" t="s">
        <v>205</v>
      </c>
      <c r="B33" s="129">
        <v>34</v>
      </c>
      <c r="C33" s="129"/>
      <c r="D33" s="387"/>
      <c r="E33" s="390"/>
    </row>
    <row r="34" spans="1:5" s="123" customFormat="1" ht="13.5" customHeight="1">
      <c r="A34" s="127" t="s">
        <v>206</v>
      </c>
      <c r="B34" s="129">
        <v>35</v>
      </c>
      <c r="C34" s="129"/>
      <c r="D34" s="387"/>
      <c r="E34" s="390"/>
    </row>
    <row r="35" spans="1:5" s="123" customFormat="1" ht="13.5" customHeight="1">
      <c r="A35" s="127" t="s">
        <v>207</v>
      </c>
      <c r="B35" s="129">
        <v>36</v>
      </c>
      <c r="C35" s="129"/>
      <c r="D35" s="393">
        <v>0</v>
      </c>
      <c r="E35" s="390">
        <v>-27951000</v>
      </c>
    </row>
    <row r="36" spans="1:5" s="136" customFormat="1" ht="15" customHeight="1">
      <c r="A36" s="132" t="s">
        <v>208</v>
      </c>
      <c r="B36" s="131">
        <v>40</v>
      </c>
      <c r="C36" s="131"/>
      <c r="D36" s="387">
        <f>SUM(D30:D35)</f>
        <v>-3622645830</v>
      </c>
      <c r="E36" s="388">
        <f>SUM(E30:E35)</f>
        <v>-3650596830</v>
      </c>
    </row>
    <row r="37" spans="1:5" s="136" customFormat="1" ht="15" customHeight="1">
      <c r="A37" s="132" t="s">
        <v>209</v>
      </c>
      <c r="B37" s="131">
        <v>50</v>
      </c>
      <c r="C37" s="131"/>
      <c r="D37" s="387">
        <f>D19+D28+D36</f>
        <v>-432667418</v>
      </c>
      <c r="E37" s="388">
        <f>E19+E28+E36</f>
        <v>-2419305389</v>
      </c>
    </row>
    <row r="38" spans="1:5" s="136" customFormat="1" ht="15" customHeight="1">
      <c r="A38" s="132" t="s">
        <v>210</v>
      </c>
      <c r="B38" s="131">
        <v>60</v>
      </c>
      <c r="C38" s="131"/>
      <c r="D38" s="387">
        <v>1635331188</v>
      </c>
      <c r="E38" s="388">
        <v>3621969159</v>
      </c>
    </row>
    <row r="39" spans="1:5" s="123" customFormat="1" ht="15" customHeight="1">
      <c r="A39" s="132" t="s">
        <v>211</v>
      </c>
      <c r="B39" s="131">
        <v>61</v>
      </c>
      <c r="C39" s="131"/>
      <c r="D39" s="387">
        <v>0</v>
      </c>
      <c r="E39" s="390">
        <v>0</v>
      </c>
    </row>
    <row r="40" spans="1:5" s="136" customFormat="1" ht="15" customHeight="1" thickBot="1">
      <c r="A40" s="137" t="s">
        <v>212</v>
      </c>
      <c r="B40" s="138">
        <v>70</v>
      </c>
      <c r="C40" s="138" t="s">
        <v>213</v>
      </c>
      <c r="D40" s="394">
        <f>D37+D38+D39</f>
        <v>1202663770</v>
      </c>
      <c r="E40" s="395">
        <v>1202663770</v>
      </c>
    </row>
    <row r="41" spans="2:6" s="123" customFormat="1" ht="15" customHeight="1">
      <c r="B41" s="139"/>
      <c r="C41" s="140"/>
      <c r="D41" s="140"/>
      <c r="E41" s="140"/>
      <c r="F41" s="141"/>
    </row>
    <row r="42" spans="1:6" s="136" customFormat="1" ht="15" customHeight="1">
      <c r="A42" s="15"/>
      <c r="B42" s="15"/>
      <c r="C42" s="15"/>
      <c r="D42" s="398" t="s">
        <v>44</v>
      </c>
      <c r="E42" s="398"/>
      <c r="F42" s="34"/>
    </row>
    <row r="43" spans="1:6" s="123" customFormat="1" ht="15" customHeight="1">
      <c r="A43" s="142" t="s">
        <v>731</v>
      </c>
      <c r="B43" s="142"/>
      <c r="C43" s="142"/>
      <c r="D43" s="399" t="s">
        <v>46</v>
      </c>
      <c r="E43" s="399"/>
      <c r="F43" s="24"/>
    </row>
    <row r="44" spans="1:6" s="126" customFormat="1" ht="15" customHeight="1">
      <c r="A44" s="38" t="s">
        <v>732</v>
      </c>
      <c r="B44" s="38"/>
      <c r="C44" s="38"/>
      <c r="D44" s="400" t="s">
        <v>178</v>
      </c>
      <c r="E44" s="400"/>
      <c r="F44" s="38"/>
    </row>
    <row r="45" spans="1:6" s="123" customFormat="1" ht="15" customHeight="1">
      <c r="A45" s="15"/>
      <c r="B45" s="15"/>
      <c r="C45" s="15"/>
      <c r="D45" s="15"/>
      <c r="E45" s="15"/>
      <c r="F45" s="15"/>
    </row>
    <row r="46" spans="1:6" s="123" customFormat="1" ht="15" customHeight="1">
      <c r="A46" s="38"/>
      <c r="B46" s="38"/>
      <c r="C46" s="38"/>
      <c r="D46" s="38"/>
      <c r="E46" s="39"/>
      <c r="F46" s="38"/>
    </row>
    <row r="47" spans="1:6" s="123" customFormat="1" ht="19.5" customHeight="1">
      <c r="A47" s="15"/>
      <c r="B47" s="15"/>
      <c r="C47" s="15"/>
      <c r="D47" s="15"/>
      <c r="E47" s="15"/>
      <c r="F47" s="15"/>
    </row>
    <row r="48" spans="1:6" s="123" customFormat="1" ht="15" customHeight="1">
      <c r="A48" s="15" t="s">
        <v>733</v>
      </c>
      <c r="B48" s="15"/>
      <c r="C48" s="15"/>
      <c r="D48" s="396" t="s">
        <v>50</v>
      </c>
      <c r="E48" s="396"/>
      <c r="F48" s="15"/>
    </row>
    <row r="49" spans="2:3" s="123" customFormat="1" ht="15" customHeight="1">
      <c r="B49" s="139"/>
      <c r="C49" s="139"/>
    </row>
    <row r="50" spans="2:3" s="123" customFormat="1" ht="15" customHeight="1">
      <c r="B50" s="139"/>
      <c r="C50" s="139"/>
    </row>
    <row r="51" spans="2:3" s="123" customFormat="1" ht="15" customHeight="1">
      <c r="B51" s="139"/>
      <c r="C51" s="139"/>
    </row>
    <row r="52" spans="2:3" s="123" customFormat="1" ht="15" customHeight="1">
      <c r="B52" s="139"/>
      <c r="C52" s="139"/>
    </row>
    <row r="53" ht="15" customHeight="1"/>
    <row r="54" ht="18" customHeight="1"/>
  </sheetData>
  <mergeCells count="15">
    <mergeCell ref="C1:E1"/>
    <mergeCell ref="C2:E2"/>
    <mergeCell ref="C3:E3"/>
    <mergeCell ref="A4:E4"/>
    <mergeCell ref="A5:E5"/>
    <mergeCell ref="A6:E6"/>
    <mergeCell ref="A8:A9"/>
    <mergeCell ref="B8:B9"/>
    <mergeCell ref="C8:C9"/>
    <mergeCell ref="D8:D9"/>
    <mergeCell ref="E8:E9"/>
    <mergeCell ref="D43:E43"/>
    <mergeCell ref="D44:E44"/>
    <mergeCell ref="D48:E48"/>
    <mergeCell ref="D42:E42"/>
  </mergeCells>
  <printOptions/>
  <pageMargins left="0.74" right="0.25" top="0.57" bottom="0.46" header="0.5" footer="0.3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D36"/>
  <sheetViews>
    <sheetView zoomScale="115" zoomScaleNormal="115" workbookViewId="0" topLeftCell="A1">
      <selection activeCell="G20" sqref="G20"/>
    </sheetView>
  </sheetViews>
  <sheetFormatPr defaultColWidth="8.88671875" defaultRowHeight="18" customHeight="1"/>
  <cols>
    <col min="1" max="1" width="36.21484375" style="175" customWidth="1"/>
    <col min="2" max="2" width="8.3359375" style="175" customWidth="1"/>
    <col min="3" max="3" width="13.3359375" style="337" customWidth="1"/>
    <col min="4" max="4" width="15.3359375" style="338" customWidth="1"/>
    <col min="5" max="5" width="9.88671875" style="337" customWidth="1"/>
    <col min="6" max="6" width="9.4453125" style="338" customWidth="1"/>
    <col min="7" max="16384" width="8.88671875" style="175" customWidth="1"/>
  </cols>
  <sheetData>
    <row r="1" spans="1:238" ht="18" customHeight="1" thickBot="1">
      <c r="A1" s="184" t="s">
        <v>710</v>
      </c>
      <c r="B1" s="316"/>
      <c r="C1" s="317"/>
      <c r="D1" s="317"/>
      <c r="E1" s="317"/>
      <c r="F1" s="318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  <c r="FP1" s="174"/>
      <c r="FQ1" s="174"/>
      <c r="FR1" s="174"/>
      <c r="FS1" s="174"/>
      <c r="FT1" s="174"/>
      <c r="FU1" s="174"/>
      <c r="FV1" s="174"/>
      <c r="FW1" s="174"/>
      <c r="FX1" s="174"/>
      <c r="FY1" s="174"/>
      <c r="FZ1" s="174"/>
      <c r="GA1" s="174"/>
      <c r="GB1" s="174"/>
      <c r="GC1" s="174"/>
      <c r="GD1" s="174"/>
      <c r="GE1" s="174"/>
      <c r="GF1" s="174"/>
      <c r="GG1" s="174"/>
      <c r="GH1" s="174"/>
      <c r="GI1" s="174"/>
      <c r="GJ1" s="174"/>
      <c r="GK1" s="174"/>
      <c r="GL1" s="174"/>
      <c r="GM1" s="174"/>
      <c r="GN1" s="174"/>
      <c r="GO1" s="174"/>
      <c r="GP1" s="174"/>
      <c r="GQ1" s="174"/>
      <c r="GR1" s="174"/>
      <c r="GS1" s="174"/>
      <c r="GT1" s="174"/>
      <c r="GU1" s="174"/>
      <c r="GV1" s="174"/>
      <c r="GW1" s="174"/>
      <c r="GX1" s="174"/>
      <c r="GY1" s="174"/>
      <c r="GZ1" s="174"/>
      <c r="HA1" s="174"/>
      <c r="HB1" s="174"/>
      <c r="HC1" s="174"/>
      <c r="HD1" s="174"/>
      <c r="HE1" s="174"/>
      <c r="HF1" s="174"/>
      <c r="HG1" s="174"/>
      <c r="HH1" s="174"/>
      <c r="HI1" s="174"/>
      <c r="HJ1" s="174"/>
      <c r="HK1" s="174"/>
      <c r="HL1" s="174"/>
      <c r="HM1" s="174"/>
      <c r="HN1" s="174"/>
      <c r="HO1" s="174"/>
      <c r="HP1" s="174"/>
      <c r="HQ1" s="174"/>
      <c r="HR1" s="174"/>
      <c r="HS1" s="174"/>
      <c r="HT1" s="174"/>
      <c r="HU1" s="174"/>
      <c r="HV1" s="174"/>
      <c r="HW1" s="174"/>
      <c r="HX1" s="174"/>
      <c r="HY1" s="174"/>
      <c r="HZ1" s="174"/>
      <c r="IA1" s="174"/>
      <c r="IB1" s="174"/>
      <c r="IC1" s="174"/>
      <c r="ID1" s="174"/>
    </row>
    <row r="2" spans="1:235" s="319" customFormat="1" ht="24.75" customHeight="1">
      <c r="A2" s="383" t="s">
        <v>11</v>
      </c>
      <c r="B2" s="419" t="s">
        <v>711</v>
      </c>
      <c r="C2" s="421" t="s">
        <v>729</v>
      </c>
      <c r="D2" s="423" t="s">
        <v>730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1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1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1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1"/>
      <c r="FP2" s="241"/>
      <c r="FQ2" s="241"/>
      <c r="FR2" s="241"/>
      <c r="FS2" s="241"/>
      <c r="FT2" s="241"/>
      <c r="FU2" s="241"/>
      <c r="FV2" s="241"/>
      <c r="FW2" s="241"/>
      <c r="FX2" s="241"/>
      <c r="FY2" s="241"/>
      <c r="FZ2" s="241"/>
      <c r="GA2" s="241"/>
      <c r="GB2" s="241"/>
      <c r="GC2" s="241"/>
      <c r="GD2" s="241"/>
      <c r="GE2" s="241"/>
      <c r="GF2" s="241"/>
      <c r="GG2" s="241"/>
      <c r="GH2" s="241"/>
      <c r="GI2" s="241"/>
      <c r="GJ2" s="241"/>
      <c r="GK2" s="241"/>
      <c r="GL2" s="241"/>
      <c r="GM2" s="241"/>
      <c r="GN2" s="241"/>
      <c r="GO2" s="241"/>
      <c r="GP2" s="241"/>
      <c r="GQ2" s="241"/>
      <c r="GR2" s="241"/>
      <c r="GS2" s="241"/>
      <c r="GT2" s="241"/>
      <c r="GU2" s="241"/>
      <c r="GV2" s="241"/>
      <c r="GW2" s="241"/>
      <c r="GX2" s="241"/>
      <c r="GY2" s="241"/>
      <c r="GZ2" s="241"/>
      <c r="HA2" s="241"/>
      <c r="HB2" s="241"/>
      <c r="HC2" s="241"/>
      <c r="HD2" s="241"/>
      <c r="HE2" s="241"/>
      <c r="HF2" s="241"/>
      <c r="HG2" s="241"/>
      <c r="HH2" s="241"/>
      <c r="HI2" s="241"/>
      <c r="HJ2" s="241"/>
      <c r="HK2" s="241"/>
      <c r="HL2" s="241"/>
      <c r="HM2" s="241"/>
      <c r="HN2" s="241"/>
      <c r="HO2" s="241"/>
      <c r="HP2" s="241"/>
      <c r="HQ2" s="241"/>
      <c r="HR2" s="241"/>
      <c r="HS2" s="241"/>
      <c r="HT2" s="241"/>
      <c r="HU2" s="241"/>
      <c r="HV2" s="241"/>
      <c r="HW2" s="241"/>
      <c r="HX2" s="241"/>
      <c r="HY2" s="241"/>
      <c r="HZ2" s="241"/>
      <c r="IA2" s="241"/>
    </row>
    <row r="3" spans="1:235" s="319" customFormat="1" ht="23.25" customHeight="1" thickBot="1">
      <c r="A3" s="377"/>
      <c r="B3" s="420"/>
      <c r="C3" s="422"/>
      <c r="D3" s="424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  <c r="DY3" s="241"/>
      <c r="DZ3" s="241"/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1"/>
      <c r="ES3" s="241"/>
      <c r="ET3" s="241"/>
      <c r="EU3" s="241"/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1"/>
      <c r="FN3" s="241"/>
      <c r="FO3" s="241"/>
      <c r="FP3" s="241"/>
      <c r="FQ3" s="241"/>
      <c r="FR3" s="241"/>
      <c r="FS3" s="241"/>
      <c r="FT3" s="241"/>
      <c r="FU3" s="241"/>
      <c r="FV3" s="241"/>
      <c r="FW3" s="241"/>
      <c r="FX3" s="241"/>
      <c r="FY3" s="241"/>
      <c r="FZ3" s="241"/>
      <c r="GA3" s="241"/>
      <c r="GB3" s="241"/>
      <c r="GC3" s="241"/>
      <c r="GD3" s="241"/>
      <c r="GE3" s="241"/>
      <c r="GF3" s="241"/>
      <c r="GG3" s="241"/>
      <c r="GH3" s="241"/>
      <c r="GI3" s="241"/>
      <c r="GJ3" s="241"/>
      <c r="GK3" s="241"/>
      <c r="GL3" s="241"/>
      <c r="GM3" s="241"/>
      <c r="GN3" s="241"/>
      <c r="GO3" s="241"/>
      <c r="GP3" s="241"/>
      <c r="GQ3" s="241"/>
      <c r="GR3" s="241"/>
      <c r="GS3" s="241"/>
      <c r="GT3" s="241"/>
      <c r="GU3" s="241"/>
      <c r="GV3" s="241"/>
      <c r="GW3" s="241"/>
      <c r="GX3" s="241"/>
      <c r="GY3" s="241"/>
      <c r="GZ3" s="241"/>
      <c r="HA3" s="241"/>
      <c r="HB3" s="241"/>
      <c r="HC3" s="241"/>
      <c r="HD3" s="241"/>
      <c r="HE3" s="241"/>
      <c r="HF3" s="241"/>
      <c r="HG3" s="241"/>
      <c r="HH3" s="241"/>
      <c r="HI3" s="241"/>
      <c r="HJ3" s="241"/>
      <c r="HK3" s="241"/>
      <c r="HL3" s="241"/>
      <c r="HM3" s="241"/>
      <c r="HN3" s="241"/>
      <c r="HO3" s="241"/>
      <c r="HP3" s="241"/>
      <c r="HQ3" s="241"/>
      <c r="HR3" s="241"/>
      <c r="HS3" s="241"/>
      <c r="HT3" s="241"/>
      <c r="HU3" s="241"/>
      <c r="HV3" s="241"/>
      <c r="HW3" s="241"/>
      <c r="HX3" s="241"/>
      <c r="HY3" s="241"/>
      <c r="HZ3" s="241"/>
      <c r="IA3" s="241"/>
    </row>
    <row r="4" spans="1:235" ht="18" customHeight="1">
      <c r="A4" s="176" t="s">
        <v>706</v>
      </c>
      <c r="B4" s="367"/>
      <c r="C4" s="368"/>
      <c r="D4" s="369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4"/>
      <c r="FL4" s="174"/>
      <c r="FM4" s="174"/>
      <c r="FN4" s="174"/>
      <c r="FO4" s="174"/>
      <c r="FP4" s="174"/>
      <c r="FQ4" s="174"/>
      <c r="FR4" s="174"/>
      <c r="FS4" s="174"/>
      <c r="FT4" s="174"/>
      <c r="FU4" s="174"/>
      <c r="FV4" s="174"/>
      <c r="FW4" s="174"/>
      <c r="FX4" s="174"/>
      <c r="FY4" s="174"/>
      <c r="FZ4" s="174"/>
      <c r="GA4" s="174"/>
      <c r="GB4" s="174"/>
      <c r="GC4" s="174"/>
      <c r="GD4" s="174"/>
      <c r="GE4" s="174"/>
      <c r="GF4" s="174"/>
      <c r="GG4" s="174"/>
      <c r="GH4" s="174"/>
      <c r="GI4" s="174"/>
      <c r="GJ4" s="174"/>
      <c r="GK4" s="174"/>
      <c r="GL4" s="174"/>
      <c r="GM4" s="174"/>
      <c r="GN4" s="174"/>
      <c r="GO4" s="174"/>
      <c r="GP4" s="174"/>
      <c r="GQ4" s="174"/>
      <c r="GR4" s="174"/>
      <c r="GS4" s="174"/>
      <c r="GT4" s="174"/>
      <c r="GU4" s="174"/>
      <c r="GV4" s="174"/>
      <c r="GW4" s="174"/>
      <c r="GX4" s="174"/>
      <c r="GY4" s="174"/>
      <c r="GZ4" s="174"/>
      <c r="HA4" s="174"/>
      <c r="HB4" s="174"/>
      <c r="HC4" s="174"/>
      <c r="HD4" s="174"/>
      <c r="HE4" s="174"/>
      <c r="HF4" s="174"/>
      <c r="HG4" s="174"/>
      <c r="HH4" s="174"/>
      <c r="HI4" s="174"/>
      <c r="HJ4" s="174"/>
      <c r="HK4" s="174"/>
      <c r="HL4" s="174"/>
      <c r="HM4" s="174"/>
      <c r="HN4" s="174"/>
      <c r="HO4" s="174"/>
      <c r="HP4" s="174"/>
      <c r="HQ4" s="174"/>
      <c r="HR4" s="174"/>
      <c r="HS4" s="174"/>
      <c r="HT4" s="174"/>
      <c r="HU4" s="174"/>
      <c r="HV4" s="174"/>
      <c r="HW4" s="174"/>
      <c r="HX4" s="174"/>
      <c r="HY4" s="174"/>
      <c r="HZ4" s="174"/>
      <c r="IA4" s="174"/>
    </row>
    <row r="5" spans="1:235" ht="18" customHeight="1">
      <c r="A5" s="370" t="s">
        <v>707</v>
      </c>
      <c r="B5" s="320"/>
      <c r="C5" s="321"/>
      <c r="D5" s="371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74"/>
      <c r="FZ5" s="174"/>
      <c r="GA5" s="174"/>
      <c r="GB5" s="174"/>
      <c r="GC5" s="174"/>
      <c r="GD5" s="174"/>
      <c r="GE5" s="174"/>
      <c r="GF5" s="174"/>
      <c r="GG5" s="174"/>
      <c r="GH5" s="174"/>
      <c r="GI5" s="174"/>
      <c r="GJ5" s="174"/>
      <c r="GK5" s="174"/>
      <c r="GL5" s="174"/>
      <c r="GM5" s="174"/>
      <c r="GN5" s="174"/>
      <c r="GO5" s="174"/>
      <c r="GP5" s="174"/>
      <c r="GQ5" s="174"/>
      <c r="GR5" s="174"/>
      <c r="GS5" s="174"/>
      <c r="GT5" s="174"/>
      <c r="GU5" s="174"/>
      <c r="GV5" s="174"/>
      <c r="GW5" s="174"/>
      <c r="GX5" s="174"/>
      <c r="GY5" s="174"/>
      <c r="GZ5" s="174"/>
      <c r="HA5" s="174"/>
      <c r="HB5" s="174"/>
      <c r="HC5" s="174"/>
      <c r="HD5" s="174"/>
      <c r="HE5" s="174"/>
      <c r="HF5" s="174"/>
      <c r="HG5" s="174"/>
      <c r="HH5" s="174"/>
      <c r="HI5" s="174"/>
      <c r="HJ5" s="174"/>
      <c r="HK5" s="174"/>
      <c r="HL5" s="174"/>
      <c r="HM5" s="174"/>
      <c r="HN5" s="174"/>
      <c r="HO5" s="174"/>
      <c r="HP5" s="174"/>
      <c r="HQ5" s="174"/>
      <c r="HR5" s="174"/>
      <c r="HS5" s="174"/>
      <c r="HT5" s="174"/>
      <c r="HU5" s="174"/>
      <c r="HV5" s="174"/>
      <c r="HW5" s="174"/>
      <c r="HX5" s="174"/>
      <c r="HY5" s="174"/>
      <c r="HZ5" s="174"/>
      <c r="IA5" s="174"/>
    </row>
    <row r="6" spans="1:235" ht="18" customHeight="1">
      <c r="A6" s="186" t="s">
        <v>712</v>
      </c>
      <c r="B6" s="322" t="s">
        <v>713</v>
      </c>
      <c r="C6" s="365">
        <f>143760700067/223069408503*100</f>
        <v>64.44662270446044</v>
      </c>
      <c r="D6" s="372">
        <f>143760710067/223069408503*100</f>
        <v>64.44662718737007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4"/>
      <c r="FL6" s="174"/>
      <c r="FM6" s="174"/>
      <c r="FN6" s="174"/>
      <c r="FO6" s="174"/>
      <c r="FP6" s="174"/>
      <c r="FQ6" s="174"/>
      <c r="FR6" s="174"/>
      <c r="FS6" s="174"/>
      <c r="FT6" s="174"/>
      <c r="FU6" s="174"/>
      <c r="FV6" s="174"/>
      <c r="FW6" s="174"/>
      <c r="FX6" s="174"/>
      <c r="FY6" s="174"/>
      <c r="FZ6" s="174"/>
      <c r="GA6" s="174"/>
      <c r="GB6" s="174"/>
      <c r="GC6" s="174"/>
      <c r="GD6" s="174"/>
      <c r="GE6" s="174"/>
      <c r="GF6" s="174"/>
      <c r="GG6" s="174"/>
      <c r="GH6" s="174"/>
      <c r="GI6" s="174"/>
      <c r="GJ6" s="174"/>
      <c r="GK6" s="174"/>
      <c r="GL6" s="174"/>
      <c r="GM6" s="174"/>
      <c r="GN6" s="174"/>
      <c r="GO6" s="174"/>
      <c r="GP6" s="174"/>
      <c r="GQ6" s="174"/>
      <c r="GR6" s="174"/>
      <c r="GS6" s="174"/>
      <c r="GT6" s="174"/>
      <c r="GU6" s="174"/>
      <c r="GV6" s="174"/>
      <c r="GW6" s="174"/>
      <c r="GX6" s="174"/>
      <c r="GY6" s="174"/>
      <c r="GZ6" s="174"/>
      <c r="HA6" s="174"/>
      <c r="HB6" s="174"/>
      <c r="HC6" s="174"/>
      <c r="HD6" s="174"/>
      <c r="HE6" s="174"/>
      <c r="HF6" s="174"/>
      <c r="HG6" s="174"/>
      <c r="HH6" s="174"/>
      <c r="HI6" s="174"/>
      <c r="HJ6" s="174"/>
      <c r="HK6" s="174"/>
      <c r="HL6" s="174"/>
      <c r="HM6" s="174"/>
      <c r="HN6" s="174"/>
      <c r="HO6" s="174"/>
      <c r="HP6" s="174"/>
      <c r="HQ6" s="174"/>
      <c r="HR6" s="174"/>
      <c r="HS6" s="174"/>
      <c r="HT6" s="174"/>
      <c r="HU6" s="174"/>
      <c r="HV6" s="174"/>
      <c r="HW6" s="174"/>
      <c r="HX6" s="174"/>
      <c r="HY6" s="174"/>
      <c r="HZ6" s="174"/>
      <c r="IA6" s="174"/>
    </row>
    <row r="7" spans="1:235" ht="18" customHeight="1">
      <c r="A7" s="186" t="s">
        <v>714</v>
      </c>
      <c r="B7" s="322" t="s">
        <v>713</v>
      </c>
      <c r="C7" s="365">
        <f>79308698436/223069408503*100</f>
        <v>35.55337281262993</v>
      </c>
      <c r="D7" s="372">
        <f>79308698436/223069408503*100</f>
        <v>35.55337281262993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74"/>
      <c r="EQ7" s="174"/>
      <c r="ER7" s="174"/>
      <c r="ES7" s="174"/>
      <c r="ET7" s="174"/>
      <c r="EU7" s="174"/>
      <c r="EV7" s="174"/>
      <c r="EW7" s="174"/>
      <c r="EX7" s="174"/>
      <c r="EY7" s="174"/>
      <c r="EZ7" s="174"/>
      <c r="FA7" s="174"/>
      <c r="FB7" s="174"/>
      <c r="FC7" s="174"/>
      <c r="FD7" s="174"/>
      <c r="FE7" s="174"/>
      <c r="FF7" s="174"/>
      <c r="FG7" s="174"/>
      <c r="FH7" s="174"/>
      <c r="FI7" s="174"/>
      <c r="FJ7" s="174"/>
      <c r="FK7" s="174"/>
      <c r="FL7" s="174"/>
      <c r="FM7" s="174"/>
      <c r="FN7" s="174"/>
      <c r="FO7" s="174"/>
      <c r="FP7" s="174"/>
      <c r="FQ7" s="174"/>
      <c r="FR7" s="174"/>
      <c r="FS7" s="174"/>
      <c r="FT7" s="174"/>
      <c r="FU7" s="174"/>
      <c r="FV7" s="174"/>
      <c r="FW7" s="174"/>
      <c r="FX7" s="174"/>
      <c r="FY7" s="174"/>
      <c r="FZ7" s="174"/>
      <c r="GA7" s="174"/>
      <c r="GB7" s="174"/>
      <c r="GC7" s="174"/>
      <c r="GD7" s="174"/>
      <c r="GE7" s="174"/>
      <c r="GF7" s="174"/>
      <c r="GG7" s="174"/>
      <c r="GH7" s="174"/>
      <c r="GI7" s="174"/>
      <c r="GJ7" s="174"/>
      <c r="GK7" s="174"/>
      <c r="GL7" s="174"/>
      <c r="GM7" s="174"/>
      <c r="GN7" s="174"/>
      <c r="GO7" s="174"/>
      <c r="GP7" s="174"/>
      <c r="GQ7" s="174"/>
      <c r="GR7" s="174"/>
      <c r="GS7" s="174"/>
      <c r="GT7" s="174"/>
      <c r="GU7" s="174"/>
      <c r="GV7" s="174"/>
      <c r="GW7" s="174"/>
      <c r="GX7" s="174"/>
      <c r="GY7" s="174"/>
      <c r="GZ7" s="174"/>
      <c r="HA7" s="174"/>
      <c r="HB7" s="174"/>
      <c r="HC7" s="174"/>
      <c r="HD7" s="174"/>
      <c r="HE7" s="174"/>
      <c r="HF7" s="174"/>
      <c r="HG7" s="174"/>
      <c r="HH7" s="174"/>
      <c r="HI7" s="174"/>
      <c r="HJ7" s="174"/>
      <c r="HK7" s="174"/>
      <c r="HL7" s="174"/>
      <c r="HM7" s="174"/>
      <c r="HN7" s="174"/>
      <c r="HO7" s="174"/>
      <c r="HP7" s="174"/>
      <c r="HQ7" s="174"/>
      <c r="HR7" s="174"/>
      <c r="HS7" s="174"/>
      <c r="HT7" s="174"/>
      <c r="HU7" s="174"/>
      <c r="HV7" s="174"/>
      <c r="HW7" s="174"/>
      <c r="HX7" s="174"/>
      <c r="HY7" s="174"/>
      <c r="HZ7" s="174"/>
      <c r="IA7" s="174"/>
    </row>
    <row r="8" spans="1:235" ht="18" customHeight="1">
      <c r="A8" s="186"/>
      <c r="B8" s="322"/>
      <c r="C8" s="365" t="s">
        <v>715</v>
      </c>
      <c r="D8" s="372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4"/>
      <c r="EJ8" s="174"/>
      <c r="EK8" s="174"/>
      <c r="EL8" s="174"/>
      <c r="EM8" s="174"/>
      <c r="EN8" s="174"/>
      <c r="EO8" s="174"/>
      <c r="EP8" s="174"/>
      <c r="EQ8" s="174"/>
      <c r="ER8" s="174"/>
      <c r="ES8" s="174"/>
      <c r="ET8" s="174"/>
      <c r="EU8" s="174"/>
      <c r="EV8" s="174"/>
      <c r="EW8" s="174"/>
      <c r="EX8" s="174"/>
      <c r="EY8" s="174"/>
      <c r="EZ8" s="174"/>
      <c r="FA8" s="174"/>
      <c r="FB8" s="174"/>
      <c r="FC8" s="174"/>
      <c r="FD8" s="174"/>
      <c r="FE8" s="174"/>
      <c r="FF8" s="174"/>
      <c r="FG8" s="174"/>
      <c r="FH8" s="174"/>
      <c r="FI8" s="174"/>
      <c r="FJ8" s="174"/>
      <c r="FK8" s="174"/>
      <c r="FL8" s="174"/>
      <c r="FM8" s="174"/>
      <c r="FN8" s="174"/>
      <c r="FO8" s="174"/>
      <c r="FP8" s="174"/>
      <c r="FQ8" s="174"/>
      <c r="FR8" s="174"/>
      <c r="FS8" s="174"/>
      <c r="FT8" s="174"/>
      <c r="FU8" s="174"/>
      <c r="FV8" s="174"/>
      <c r="FW8" s="174"/>
      <c r="FX8" s="174"/>
      <c r="FY8" s="174"/>
      <c r="FZ8" s="174"/>
      <c r="GA8" s="174"/>
      <c r="GB8" s="174"/>
      <c r="GC8" s="174"/>
      <c r="GD8" s="174"/>
      <c r="GE8" s="174"/>
      <c r="GF8" s="174"/>
      <c r="GG8" s="174"/>
      <c r="GH8" s="174"/>
      <c r="GI8" s="174"/>
      <c r="GJ8" s="174"/>
      <c r="GK8" s="174"/>
      <c r="GL8" s="174"/>
      <c r="GM8" s="174"/>
      <c r="GN8" s="174"/>
      <c r="GO8" s="174"/>
      <c r="GP8" s="174"/>
      <c r="GQ8" s="174"/>
      <c r="GR8" s="174"/>
      <c r="GS8" s="174"/>
      <c r="GT8" s="174"/>
      <c r="GU8" s="174"/>
      <c r="GV8" s="174"/>
      <c r="GW8" s="174"/>
      <c r="GX8" s="174"/>
      <c r="GY8" s="174"/>
      <c r="GZ8" s="174"/>
      <c r="HA8" s="174"/>
      <c r="HB8" s="174"/>
      <c r="HC8" s="174"/>
      <c r="HD8" s="174"/>
      <c r="HE8" s="174"/>
      <c r="HF8" s="174"/>
      <c r="HG8" s="174"/>
      <c r="HH8" s="174"/>
      <c r="HI8" s="174"/>
      <c r="HJ8" s="174"/>
      <c r="HK8" s="174"/>
      <c r="HL8" s="174"/>
      <c r="HM8" s="174"/>
      <c r="HN8" s="174"/>
      <c r="HO8" s="174"/>
      <c r="HP8" s="174"/>
      <c r="HQ8" s="174"/>
      <c r="HR8" s="174"/>
      <c r="HS8" s="174"/>
      <c r="HT8" s="174"/>
      <c r="HU8" s="174"/>
      <c r="HV8" s="174"/>
      <c r="HW8" s="174"/>
      <c r="HX8" s="174"/>
      <c r="HY8" s="174"/>
      <c r="HZ8" s="174"/>
      <c r="IA8" s="174"/>
    </row>
    <row r="9" spans="1:235" ht="18" customHeight="1">
      <c r="A9" s="370" t="s">
        <v>708</v>
      </c>
      <c r="B9" s="322"/>
      <c r="C9" s="365" t="s">
        <v>715</v>
      </c>
      <c r="D9" s="372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  <c r="FG9" s="174"/>
      <c r="FH9" s="174"/>
      <c r="FI9" s="174"/>
      <c r="FJ9" s="174"/>
      <c r="FK9" s="174"/>
      <c r="FL9" s="174"/>
      <c r="FM9" s="174"/>
      <c r="FN9" s="174"/>
      <c r="FO9" s="174"/>
      <c r="FP9" s="174"/>
      <c r="FQ9" s="174"/>
      <c r="FR9" s="174"/>
      <c r="FS9" s="174"/>
      <c r="FT9" s="174"/>
      <c r="FU9" s="174"/>
      <c r="FV9" s="174"/>
      <c r="FW9" s="174"/>
      <c r="FX9" s="174"/>
      <c r="FY9" s="174"/>
      <c r="FZ9" s="174"/>
      <c r="GA9" s="174"/>
      <c r="GB9" s="174"/>
      <c r="GC9" s="174"/>
      <c r="GD9" s="174"/>
      <c r="GE9" s="174"/>
      <c r="GF9" s="174"/>
      <c r="GG9" s="174"/>
      <c r="GH9" s="174"/>
      <c r="GI9" s="174"/>
      <c r="GJ9" s="174"/>
      <c r="GK9" s="174"/>
      <c r="GL9" s="174"/>
      <c r="GM9" s="174"/>
      <c r="GN9" s="174"/>
      <c r="GO9" s="174"/>
      <c r="GP9" s="174"/>
      <c r="GQ9" s="174"/>
      <c r="GR9" s="174"/>
      <c r="GS9" s="174"/>
      <c r="GT9" s="174"/>
      <c r="GU9" s="174"/>
      <c r="GV9" s="174"/>
      <c r="GW9" s="174"/>
      <c r="GX9" s="174"/>
      <c r="GY9" s="174"/>
      <c r="GZ9" s="174"/>
      <c r="HA9" s="174"/>
      <c r="HB9" s="174"/>
      <c r="HC9" s="174"/>
      <c r="HD9" s="174"/>
      <c r="HE9" s="174"/>
      <c r="HF9" s="174"/>
      <c r="HG9" s="174"/>
      <c r="HH9" s="174"/>
      <c r="HI9" s="174"/>
      <c r="HJ9" s="174"/>
      <c r="HK9" s="174"/>
      <c r="HL9" s="174"/>
      <c r="HM9" s="174"/>
      <c r="HN9" s="174"/>
      <c r="HO9" s="174"/>
      <c r="HP9" s="174"/>
      <c r="HQ9" s="174"/>
      <c r="HR9" s="174"/>
      <c r="HS9" s="174"/>
      <c r="HT9" s="174"/>
      <c r="HU9" s="174"/>
      <c r="HV9" s="174"/>
      <c r="HW9" s="174"/>
      <c r="HX9" s="174"/>
      <c r="HY9" s="174"/>
      <c r="HZ9" s="174"/>
      <c r="IA9" s="174"/>
    </row>
    <row r="10" spans="1:235" ht="18" customHeight="1">
      <c r="A10" s="186" t="s">
        <v>716</v>
      </c>
      <c r="B10" s="322" t="s">
        <v>713</v>
      </c>
      <c r="C10" s="365">
        <f>180690523265/223069408503*100</f>
        <v>81.00192871698493</v>
      </c>
      <c r="D10" s="372">
        <f>180690523265/223069408503*100</f>
        <v>81.00192871698493</v>
      </c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  <c r="FF10" s="174"/>
      <c r="FG10" s="174"/>
      <c r="FH10" s="174"/>
      <c r="FI10" s="174"/>
      <c r="FJ10" s="174"/>
      <c r="FK10" s="174"/>
      <c r="FL10" s="174"/>
      <c r="FM10" s="174"/>
      <c r="FN10" s="174"/>
      <c r="FO10" s="174"/>
      <c r="FP10" s="174"/>
      <c r="FQ10" s="174"/>
      <c r="FR10" s="174"/>
      <c r="FS10" s="174"/>
      <c r="FT10" s="174"/>
      <c r="FU10" s="174"/>
      <c r="FV10" s="174"/>
      <c r="FW10" s="174"/>
      <c r="FX10" s="174"/>
      <c r="FY10" s="174"/>
      <c r="FZ10" s="174"/>
      <c r="GA10" s="174"/>
      <c r="GB10" s="174"/>
      <c r="GC10" s="174"/>
      <c r="GD10" s="174"/>
      <c r="GE10" s="174"/>
      <c r="GF10" s="174"/>
      <c r="GG10" s="174"/>
      <c r="GH10" s="174"/>
      <c r="GI10" s="174"/>
      <c r="GJ10" s="174"/>
      <c r="GK10" s="174"/>
      <c r="GL10" s="174"/>
      <c r="GM10" s="174"/>
      <c r="GN10" s="174"/>
      <c r="GO10" s="174"/>
      <c r="GP10" s="174"/>
      <c r="GQ10" s="174"/>
      <c r="GR10" s="174"/>
      <c r="GS10" s="174"/>
      <c r="GT10" s="174"/>
      <c r="GU10" s="174"/>
      <c r="GV10" s="174"/>
      <c r="GW10" s="174"/>
      <c r="GX10" s="174"/>
      <c r="GY10" s="174"/>
      <c r="GZ10" s="174"/>
      <c r="HA10" s="174"/>
      <c r="HB10" s="174"/>
      <c r="HC10" s="174"/>
      <c r="HD10" s="174"/>
      <c r="HE10" s="174"/>
      <c r="HF10" s="174"/>
      <c r="HG10" s="174"/>
      <c r="HH10" s="174"/>
      <c r="HI10" s="174"/>
      <c r="HJ10" s="174"/>
      <c r="HK10" s="174"/>
      <c r="HL10" s="174"/>
      <c r="HM10" s="174"/>
      <c r="HN10" s="174"/>
      <c r="HO10" s="174"/>
      <c r="HP10" s="174"/>
      <c r="HQ10" s="174"/>
      <c r="HR10" s="174"/>
      <c r="HS10" s="174"/>
      <c r="HT10" s="174"/>
      <c r="HU10" s="174"/>
      <c r="HV10" s="174"/>
      <c r="HW10" s="174"/>
      <c r="HX10" s="174"/>
      <c r="HY10" s="174"/>
      <c r="HZ10" s="174"/>
      <c r="IA10" s="174"/>
    </row>
    <row r="11" spans="1:235" ht="18" customHeight="1">
      <c r="A11" s="186" t="s">
        <v>709</v>
      </c>
      <c r="B11" s="322" t="s">
        <v>713</v>
      </c>
      <c r="C11" s="365">
        <f>42378885238/223069408503*100</f>
        <v>18.99807128301506</v>
      </c>
      <c r="D11" s="372">
        <f>42378885238/223069408503*100</f>
        <v>18.99807128301506</v>
      </c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  <c r="DX11" s="174"/>
      <c r="DY11" s="174"/>
      <c r="DZ11" s="174"/>
      <c r="EA11" s="174"/>
      <c r="EB11" s="174"/>
      <c r="EC11" s="174"/>
      <c r="ED11" s="174"/>
      <c r="EE11" s="174"/>
      <c r="EF11" s="174"/>
      <c r="EG11" s="174"/>
      <c r="EH11" s="174"/>
      <c r="EI11" s="174"/>
      <c r="EJ11" s="174"/>
      <c r="EK11" s="174"/>
      <c r="EL11" s="174"/>
      <c r="EM11" s="174"/>
      <c r="EN11" s="174"/>
      <c r="EO11" s="174"/>
      <c r="EP11" s="174"/>
      <c r="EQ11" s="174"/>
      <c r="ER11" s="174"/>
      <c r="ES11" s="174"/>
      <c r="ET11" s="174"/>
      <c r="EU11" s="174"/>
      <c r="EV11" s="174"/>
      <c r="EW11" s="174"/>
      <c r="EX11" s="174"/>
      <c r="EY11" s="174"/>
      <c r="EZ11" s="174"/>
      <c r="FA11" s="174"/>
      <c r="FB11" s="174"/>
      <c r="FC11" s="174"/>
      <c r="FD11" s="174"/>
      <c r="FE11" s="174"/>
      <c r="FF11" s="174"/>
      <c r="FG11" s="174"/>
      <c r="FH11" s="174"/>
      <c r="FI11" s="174"/>
      <c r="FJ11" s="174"/>
      <c r="FK11" s="174"/>
      <c r="FL11" s="174"/>
      <c r="FM11" s="174"/>
      <c r="FN11" s="174"/>
      <c r="FO11" s="174"/>
      <c r="FP11" s="174"/>
      <c r="FQ11" s="174"/>
      <c r="FR11" s="174"/>
      <c r="FS11" s="174"/>
      <c r="FT11" s="174"/>
      <c r="FU11" s="174"/>
      <c r="FV11" s="174"/>
      <c r="FW11" s="174"/>
      <c r="FX11" s="174"/>
      <c r="FY11" s="174"/>
      <c r="FZ11" s="174"/>
      <c r="GA11" s="174"/>
      <c r="GB11" s="174"/>
      <c r="GC11" s="174"/>
      <c r="GD11" s="174"/>
      <c r="GE11" s="174"/>
      <c r="GF11" s="174"/>
      <c r="GG11" s="174"/>
      <c r="GH11" s="174"/>
      <c r="GI11" s="174"/>
      <c r="GJ11" s="174"/>
      <c r="GK11" s="174"/>
      <c r="GL11" s="174"/>
      <c r="GM11" s="174"/>
      <c r="GN11" s="174"/>
      <c r="GO11" s="174"/>
      <c r="GP11" s="174"/>
      <c r="GQ11" s="174"/>
      <c r="GR11" s="174"/>
      <c r="GS11" s="174"/>
      <c r="GT11" s="174"/>
      <c r="GU11" s="174"/>
      <c r="GV11" s="174"/>
      <c r="GW11" s="174"/>
      <c r="GX11" s="174"/>
      <c r="GY11" s="174"/>
      <c r="GZ11" s="174"/>
      <c r="HA11" s="174"/>
      <c r="HB11" s="174"/>
      <c r="HC11" s="174"/>
      <c r="HD11" s="174"/>
      <c r="HE11" s="174"/>
      <c r="HF11" s="174"/>
      <c r="HG11" s="174"/>
      <c r="HH11" s="174"/>
      <c r="HI11" s="174"/>
      <c r="HJ11" s="174"/>
      <c r="HK11" s="174"/>
      <c r="HL11" s="174"/>
      <c r="HM11" s="174"/>
      <c r="HN11" s="174"/>
      <c r="HO11" s="174"/>
      <c r="HP11" s="174"/>
      <c r="HQ11" s="174"/>
      <c r="HR11" s="174"/>
      <c r="HS11" s="174"/>
      <c r="HT11" s="174"/>
      <c r="HU11" s="174"/>
      <c r="HV11" s="174"/>
      <c r="HW11" s="174"/>
      <c r="HX11" s="174"/>
      <c r="HY11" s="174"/>
      <c r="HZ11" s="174"/>
      <c r="IA11" s="174"/>
    </row>
    <row r="12" spans="1:235" ht="18" customHeight="1">
      <c r="A12" s="186"/>
      <c r="B12" s="322"/>
      <c r="C12" s="365" t="s">
        <v>715</v>
      </c>
      <c r="D12" s="372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74"/>
      <c r="DW12" s="174"/>
      <c r="DX12" s="174"/>
      <c r="DY12" s="174"/>
      <c r="DZ12" s="174"/>
      <c r="EA12" s="174"/>
      <c r="EB12" s="174"/>
      <c r="EC12" s="174"/>
      <c r="ED12" s="174"/>
      <c r="EE12" s="174"/>
      <c r="EF12" s="174"/>
      <c r="EG12" s="174"/>
      <c r="EH12" s="174"/>
      <c r="EI12" s="174"/>
      <c r="EJ12" s="174"/>
      <c r="EK12" s="174"/>
      <c r="EL12" s="174"/>
      <c r="EM12" s="174"/>
      <c r="EN12" s="174"/>
      <c r="EO12" s="174"/>
      <c r="EP12" s="174"/>
      <c r="EQ12" s="174"/>
      <c r="ER12" s="174"/>
      <c r="ES12" s="174"/>
      <c r="ET12" s="174"/>
      <c r="EU12" s="174"/>
      <c r="EV12" s="174"/>
      <c r="EW12" s="174"/>
      <c r="EX12" s="174"/>
      <c r="EY12" s="174"/>
      <c r="EZ12" s="174"/>
      <c r="FA12" s="174"/>
      <c r="FB12" s="174"/>
      <c r="FC12" s="174"/>
      <c r="FD12" s="174"/>
      <c r="FE12" s="174"/>
      <c r="FF12" s="174"/>
      <c r="FG12" s="174"/>
      <c r="FH12" s="174"/>
      <c r="FI12" s="174"/>
      <c r="FJ12" s="174"/>
      <c r="FK12" s="174"/>
      <c r="FL12" s="174"/>
      <c r="FM12" s="174"/>
      <c r="FN12" s="174"/>
      <c r="FO12" s="174"/>
      <c r="FP12" s="174"/>
      <c r="FQ12" s="174"/>
      <c r="FR12" s="174"/>
      <c r="FS12" s="174"/>
      <c r="FT12" s="174"/>
      <c r="FU12" s="174"/>
      <c r="FV12" s="174"/>
      <c r="FW12" s="174"/>
      <c r="FX12" s="174"/>
      <c r="FY12" s="174"/>
      <c r="FZ12" s="174"/>
      <c r="GA12" s="174"/>
      <c r="GB12" s="174"/>
      <c r="GC12" s="174"/>
      <c r="GD12" s="174"/>
      <c r="GE12" s="174"/>
      <c r="GF12" s="174"/>
      <c r="GG12" s="174"/>
      <c r="GH12" s="174"/>
      <c r="GI12" s="174"/>
      <c r="GJ12" s="174"/>
      <c r="GK12" s="174"/>
      <c r="GL12" s="174"/>
      <c r="GM12" s="174"/>
      <c r="GN12" s="174"/>
      <c r="GO12" s="174"/>
      <c r="GP12" s="174"/>
      <c r="GQ12" s="174"/>
      <c r="GR12" s="174"/>
      <c r="GS12" s="174"/>
      <c r="GT12" s="174"/>
      <c r="GU12" s="174"/>
      <c r="GV12" s="174"/>
      <c r="GW12" s="174"/>
      <c r="GX12" s="174"/>
      <c r="GY12" s="174"/>
      <c r="GZ12" s="174"/>
      <c r="HA12" s="174"/>
      <c r="HB12" s="174"/>
      <c r="HC12" s="174"/>
      <c r="HD12" s="174"/>
      <c r="HE12" s="174"/>
      <c r="HF12" s="174"/>
      <c r="HG12" s="174"/>
      <c r="HH12" s="174"/>
      <c r="HI12" s="174"/>
      <c r="HJ12" s="174"/>
      <c r="HK12" s="174"/>
      <c r="HL12" s="174"/>
      <c r="HM12" s="174"/>
      <c r="HN12" s="174"/>
      <c r="HO12" s="174"/>
      <c r="HP12" s="174"/>
      <c r="HQ12" s="174"/>
      <c r="HR12" s="174"/>
      <c r="HS12" s="174"/>
      <c r="HT12" s="174"/>
      <c r="HU12" s="174"/>
      <c r="HV12" s="174"/>
      <c r="HW12" s="174"/>
      <c r="HX12" s="174"/>
      <c r="HY12" s="174"/>
      <c r="HZ12" s="174"/>
      <c r="IA12" s="174"/>
    </row>
    <row r="13" spans="1:235" ht="18" customHeight="1">
      <c r="A13" s="193" t="s">
        <v>717</v>
      </c>
      <c r="B13" s="322"/>
      <c r="C13" s="365" t="s">
        <v>715</v>
      </c>
      <c r="D13" s="372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  <c r="DT13" s="174"/>
      <c r="DU13" s="174"/>
      <c r="DV13" s="174"/>
      <c r="DW13" s="174"/>
      <c r="DX13" s="174"/>
      <c r="DY13" s="174"/>
      <c r="DZ13" s="174"/>
      <c r="EA13" s="174"/>
      <c r="EB13" s="174"/>
      <c r="EC13" s="174"/>
      <c r="ED13" s="174"/>
      <c r="EE13" s="174"/>
      <c r="EF13" s="174"/>
      <c r="EG13" s="174"/>
      <c r="EH13" s="174"/>
      <c r="EI13" s="174"/>
      <c r="EJ13" s="174"/>
      <c r="EK13" s="174"/>
      <c r="EL13" s="174"/>
      <c r="EM13" s="174"/>
      <c r="EN13" s="174"/>
      <c r="EO13" s="174"/>
      <c r="EP13" s="174"/>
      <c r="EQ13" s="174"/>
      <c r="ER13" s="174"/>
      <c r="ES13" s="174"/>
      <c r="ET13" s="174"/>
      <c r="EU13" s="174"/>
      <c r="EV13" s="174"/>
      <c r="EW13" s="174"/>
      <c r="EX13" s="174"/>
      <c r="EY13" s="174"/>
      <c r="EZ13" s="174"/>
      <c r="FA13" s="174"/>
      <c r="FB13" s="174"/>
      <c r="FC13" s="174"/>
      <c r="FD13" s="174"/>
      <c r="FE13" s="174"/>
      <c r="FF13" s="174"/>
      <c r="FG13" s="174"/>
      <c r="FH13" s="174"/>
      <c r="FI13" s="174"/>
      <c r="FJ13" s="174"/>
      <c r="FK13" s="174"/>
      <c r="FL13" s="174"/>
      <c r="FM13" s="174"/>
      <c r="FN13" s="174"/>
      <c r="FO13" s="174"/>
      <c r="FP13" s="174"/>
      <c r="FQ13" s="174"/>
      <c r="FR13" s="174"/>
      <c r="FS13" s="174"/>
      <c r="FT13" s="174"/>
      <c r="FU13" s="174"/>
      <c r="FV13" s="174"/>
      <c r="FW13" s="174"/>
      <c r="FX13" s="174"/>
      <c r="FY13" s="174"/>
      <c r="FZ13" s="174"/>
      <c r="GA13" s="174"/>
      <c r="GB13" s="174"/>
      <c r="GC13" s="174"/>
      <c r="GD13" s="174"/>
      <c r="GE13" s="174"/>
      <c r="GF13" s="174"/>
      <c r="GG13" s="174"/>
      <c r="GH13" s="174"/>
      <c r="GI13" s="174"/>
      <c r="GJ13" s="174"/>
      <c r="GK13" s="174"/>
      <c r="GL13" s="174"/>
      <c r="GM13" s="174"/>
      <c r="GN13" s="174"/>
      <c r="GO13" s="174"/>
      <c r="GP13" s="174"/>
      <c r="GQ13" s="174"/>
      <c r="GR13" s="174"/>
      <c r="GS13" s="174"/>
      <c r="GT13" s="174"/>
      <c r="GU13" s="174"/>
      <c r="GV13" s="174"/>
      <c r="GW13" s="174"/>
      <c r="GX13" s="174"/>
      <c r="GY13" s="174"/>
      <c r="GZ13" s="174"/>
      <c r="HA13" s="174"/>
      <c r="HB13" s="174"/>
      <c r="HC13" s="174"/>
      <c r="HD13" s="174"/>
      <c r="HE13" s="174"/>
      <c r="HF13" s="174"/>
      <c r="HG13" s="174"/>
      <c r="HH13" s="174"/>
      <c r="HI13" s="174"/>
      <c r="HJ13" s="174"/>
      <c r="HK13" s="174"/>
      <c r="HL13" s="174"/>
      <c r="HM13" s="174"/>
      <c r="HN13" s="174"/>
      <c r="HO13" s="174"/>
      <c r="HP13" s="174"/>
      <c r="HQ13" s="174"/>
      <c r="HR13" s="174"/>
      <c r="HS13" s="174"/>
      <c r="HT13" s="174"/>
      <c r="HU13" s="174"/>
      <c r="HV13" s="174"/>
      <c r="HW13" s="174"/>
      <c r="HX13" s="174"/>
      <c r="HY13" s="174"/>
      <c r="HZ13" s="174"/>
      <c r="IA13" s="174"/>
    </row>
    <row r="14" spans="1:235" ht="18" customHeight="1">
      <c r="A14" s="186" t="s">
        <v>718</v>
      </c>
      <c r="B14" s="322" t="s">
        <v>719</v>
      </c>
      <c r="C14" s="365">
        <f>79308698436/180690523265</f>
        <v>0.4389200772842203</v>
      </c>
      <c r="D14" s="372">
        <f>79308698436/180690523265</f>
        <v>0.4389200772842203</v>
      </c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174"/>
      <c r="DY14" s="174"/>
      <c r="DZ14" s="174"/>
      <c r="EA14" s="174"/>
      <c r="EB14" s="174"/>
      <c r="EC14" s="174"/>
      <c r="ED14" s="174"/>
      <c r="EE14" s="174"/>
      <c r="EF14" s="174"/>
      <c r="EG14" s="174"/>
      <c r="EH14" s="174"/>
      <c r="EI14" s="174"/>
      <c r="EJ14" s="174"/>
      <c r="EK14" s="174"/>
      <c r="EL14" s="174"/>
      <c r="EM14" s="174"/>
      <c r="EN14" s="174"/>
      <c r="EO14" s="174"/>
      <c r="EP14" s="174"/>
      <c r="EQ14" s="174"/>
      <c r="ER14" s="174"/>
      <c r="ES14" s="174"/>
      <c r="ET14" s="174"/>
      <c r="EU14" s="174"/>
      <c r="EV14" s="174"/>
      <c r="EW14" s="174"/>
      <c r="EX14" s="174"/>
      <c r="EY14" s="174"/>
      <c r="EZ14" s="174"/>
      <c r="FA14" s="174"/>
      <c r="FB14" s="174"/>
      <c r="FC14" s="174"/>
      <c r="FD14" s="174"/>
      <c r="FE14" s="174"/>
      <c r="FF14" s="174"/>
      <c r="FG14" s="174"/>
      <c r="FH14" s="174"/>
      <c r="FI14" s="174"/>
      <c r="FJ14" s="174"/>
      <c r="FK14" s="174"/>
      <c r="FL14" s="174"/>
      <c r="FM14" s="174"/>
      <c r="FN14" s="174"/>
      <c r="FO14" s="174"/>
      <c r="FP14" s="174"/>
      <c r="FQ14" s="174"/>
      <c r="FR14" s="174"/>
      <c r="FS14" s="174"/>
      <c r="FT14" s="174"/>
      <c r="FU14" s="174"/>
      <c r="FV14" s="174"/>
      <c r="FW14" s="174"/>
      <c r="FX14" s="174"/>
      <c r="FY14" s="174"/>
      <c r="FZ14" s="174"/>
      <c r="GA14" s="174"/>
      <c r="GB14" s="174"/>
      <c r="GC14" s="174"/>
      <c r="GD14" s="174"/>
      <c r="GE14" s="174"/>
      <c r="GF14" s="174"/>
      <c r="GG14" s="174"/>
      <c r="GH14" s="174"/>
      <c r="GI14" s="174"/>
      <c r="GJ14" s="174"/>
      <c r="GK14" s="174"/>
      <c r="GL14" s="174"/>
      <c r="GM14" s="174"/>
      <c r="GN14" s="174"/>
      <c r="GO14" s="174"/>
      <c r="GP14" s="174"/>
      <c r="GQ14" s="174"/>
      <c r="GR14" s="174"/>
      <c r="GS14" s="174"/>
      <c r="GT14" s="174"/>
      <c r="GU14" s="174"/>
      <c r="GV14" s="174"/>
      <c r="GW14" s="174"/>
      <c r="GX14" s="174"/>
      <c r="GY14" s="174"/>
      <c r="GZ14" s="174"/>
      <c r="HA14" s="174"/>
      <c r="HB14" s="174"/>
      <c r="HC14" s="174"/>
      <c r="HD14" s="174"/>
      <c r="HE14" s="174"/>
      <c r="HF14" s="174"/>
      <c r="HG14" s="174"/>
      <c r="HH14" s="174"/>
      <c r="HI14" s="174"/>
      <c r="HJ14" s="174"/>
      <c r="HK14" s="174"/>
      <c r="HL14" s="174"/>
      <c r="HM14" s="174"/>
      <c r="HN14" s="174"/>
      <c r="HO14" s="174"/>
      <c r="HP14" s="174"/>
      <c r="HQ14" s="174"/>
      <c r="HR14" s="174"/>
      <c r="HS14" s="174"/>
      <c r="HT14" s="174"/>
      <c r="HU14" s="174"/>
      <c r="HV14" s="174"/>
      <c r="HW14" s="174"/>
      <c r="HX14" s="174"/>
      <c r="HY14" s="174"/>
      <c r="HZ14" s="174"/>
      <c r="IA14" s="174"/>
    </row>
    <row r="15" spans="1:235" ht="18" customHeight="1">
      <c r="A15" s="186" t="s">
        <v>720</v>
      </c>
      <c r="B15" s="322" t="s">
        <v>719</v>
      </c>
      <c r="C15" s="365">
        <f>79308698436/9303876898</f>
        <v>8.524263519979346</v>
      </c>
      <c r="D15" s="372">
        <f>79308698436/9303876898</f>
        <v>8.524263519979346</v>
      </c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4"/>
      <c r="EB15" s="174"/>
      <c r="EC15" s="174"/>
      <c r="ED15" s="174"/>
      <c r="EE15" s="174"/>
      <c r="EF15" s="174"/>
      <c r="EG15" s="174"/>
      <c r="EH15" s="174"/>
      <c r="EI15" s="174"/>
      <c r="EJ15" s="174"/>
      <c r="EK15" s="174"/>
      <c r="EL15" s="174"/>
      <c r="EM15" s="174"/>
      <c r="EN15" s="174"/>
      <c r="EO15" s="174"/>
      <c r="EP15" s="174"/>
      <c r="EQ15" s="174"/>
      <c r="ER15" s="174"/>
      <c r="ES15" s="174"/>
      <c r="ET15" s="174"/>
      <c r="EU15" s="174"/>
      <c r="EV15" s="174"/>
      <c r="EW15" s="174"/>
      <c r="EX15" s="174"/>
      <c r="EY15" s="174"/>
      <c r="EZ15" s="174"/>
      <c r="FA15" s="174"/>
      <c r="FB15" s="174"/>
      <c r="FC15" s="174"/>
      <c r="FD15" s="174"/>
      <c r="FE15" s="174"/>
      <c r="FF15" s="174"/>
      <c r="FG15" s="174"/>
      <c r="FH15" s="174"/>
      <c r="FI15" s="174"/>
      <c r="FJ15" s="174"/>
      <c r="FK15" s="174"/>
      <c r="FL15" s="174"/>
      <c r="FM15" s="174"/>
      <c r="FN15" s="174"/>
      <c r="FO15" s="174"/>
      <c r="FP15" s="174"/>
      <c r="FQ15" s="174"/>
      <c r="FR15" s="174"/>
      <c r="FS15" s="174"/>
      <c r="FT15" s="174"/>
      <c r="FU15" s="174"/>
      <c r="FV15" s="174"/>
      <c r="FW15" s="174"/>
      <c r="FX15" s="174"/>
      <c r="FY15" s="174"/>
      <c r="FZ15" s="174"/>
      <c r="GA15" s="174"/>
      <c r="GB15" s="174"/>
      <c r="GC15" s="174"/>
      <c r="GD15" s="174"/>
      <c r="GE15" s="174"/>
      <c r="GF15" s="174"/>
      <c r="GG15" s="174"/>
      <c r="GH15" s="174"/>
      <c r="GI15" s="174"/>
      <c r="GJ15" s="174"/>
      <c r="GK15" s="174"/>
      <c r="GL15" s="174"/>
      <c r="GM15" s="174"/>
      <c r="GN15" s="174"/>
      <c r="GO15" s="174"/>
      <c r="GP15" s="174"/>
      <c r="GQ15" s="174"/>
      <c r="GR15" s="174"/>
      <c r="GS15" s="174"/>
      <c r="GT15" s="174"/>
      <c r="GU15" s="174"/>
      <c r="GV15" s="174"/>
      <c r="GW15" s="174"/>
      <c r="GX15" s="174"/>
      <c r="GY15" s="174"/>
      <c r="GZ15" s="174"/>
      <c r="HA15" s="174"/>
      <c r="HB15" s="174"/>
      <c r="HC15" s="174"/>
      <c r="HD15" s="174"/>
      <c r="HE15" s="174"/>
      <c r="HF15" s="174"/>
      <c r="HG15" s="174"/>
      <c r="HH15" s="174"/>
      <c r="HI15" s="174"/>
      <c r="HJ15" s="174"/>
      <c r="HK15" s="174"/>
      <c r="HL15" s="174"/>
      <c r="HM15" s="174"/>
      <c r="HN15" s="174"/>
      <c r="HO15" s="174"/>
      <c r="HP15" s="174"/>
      <c r="HQ15" s="174"/>
      <c r="HR15" s="174"/>
      <c r="HS15" s="174"/>
      <c r="HT15" s="174"/>
      <c r="HU15" s="174"/>
      <c r="HV15" s="174"/>
      <c r="HW15" s="174"/>
      <c r="HX15" s="174"/>
      <c r="HY15" s="174"/>
      <c r="HZ15" s="174"/>
      <c r="IA15" s="174"/>
    </row>
    <row r="16" spans="1:235" ht="18" customHeight="1">
      <c r="A16" s="186" t="s">
        <v>721</v>
      </c>
      <c r="B16" s="322" t="s">
        <v>719</v>
      </c>
      <c r="C16" s="365">
        <f>1202663770/180690523265</f>
        <v>0.006655931635308721</v>
      </c>
      <c r="D16" s="372">
        <f>1202663770/180690523265</f>
        <v>0.006655931635308721</v>
      </c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74"/>
      <c r="DW16" s="174"/>
      <c r="DX16" s="174"/>
      <c r="DY16" s="174"/>
      <c r="DZ16" s="174"/>
      <c r="EA16" s="174"/>
      <c r="EB16" s="174"/>
      <c r="EC16" s="174"/>
      <c r="ED16" s="174"/>
      <c r="EE16" s="174"/>
      <c r="EF16" s="174"/>
      <c r="EG16" s="174"/>
      <c r="EH16" s="174"/>
      <c r="EI16" s="174"/>
      <c r="EJ16" s="174"/>
      <c r="EK16" s="174"/>
      <c r="EL16" s="174"/>
      <c r="EM16" s="174"/>
      <c r="EN16" s="174"/>
      <c r="EO16" s="174"/>
      <c r="EP16" s="174"/>
      <c r="EQ16" s="174"/>
      <c r="ER16" s="174"/>
      <c r="ES16" s="174"/>
      <c r="ET16" s="174"/>
      <c r="EU16" s="174"/>
      <c r="EV16" s="174"/>
      <c r="EW16" s="174"/>
      <c r="EX16" s="174"/>
      <c r="EY16" s="174"/>
      <c r="EZ16" s="174"/>
      <c r="FA16" s="174"/>
      <c r="FB16" s="174"/>
      <c r="FC16" s="174"/>
      <c r="FD16" s="174"/>
      <c r="FE16" s="174"/>
      <c r="FF16" s="174"/>
      <c r="FG16" s="174"/>
      <c r="FH16" s="174"/>
      <c r="FI16" s="174"/>
      <c r="FJ16" s="174"/>
      <c r="FK16" s="174"/>
      <c r="FL16" s="174"/>
      <c r="FM16" s="174"/>
      <c r="FN16" s="174"/>
      <c r="FO16" s="174"/>
      <c r="FP16" s="174"/>
      <c r="FQ16" s="174"/>
      <c r="FR16" s="174"/>
      <c r="FS16" s="174"/>
      <c r="FT16" s="174"/>
      <c r="FU16" s="174"/>
      <c r="FV16" s="174"/>
      <c r="FW16" s="174"/>
      <c r="FX16" s="174"/>
      <c r="FY16" s="174"/>
      <c r="FZ16" s="174"/>
      <c r="GA16" s="174"/>
      <c r="GB16" s="174"/>
      <c r="GC16" s="174"/>
      <c r="GD16" s="174"/>
      <c r="GE16" s="174"/>
      <c r="GF16" s="174"/>
      <c r="GG16" s="174"/>
      <c r="GH16" s="174"/>
      <c r="GI16" s="174"/>
      <c r="GJ16" s="174"/>
      <c r="GK16" s="174"/>
      <c r="GL16" s="174"/>
      <c r="GM16" s="174"/>
      <c r="GN16" s="174"/>
      <c r="GO16" s="174"/>
      <c r="GP16" s="174"/>
      <c r="GQ16" s="174"/>
      <c r="GR16" s="174"/>
      <c r="GS16" s="174"/>
      <c r="GT16" s="174"/>
      <c r="GU16" s="174"/>
      <c r="GV16" s="174"/>
      <c r="GW16" s="174"/>
      <c r="GX16" s="174"/>
      <c r="GY16" s="174"/>
      <c r="GZ16" s="174"/>
      <c r="HA16" s="174"/>
      <c r="HB16" s="174"/>
      <c r="HC16" s="174"/>
      <c r="HD16" s="174"/>
      <c r="HE16" s="174"/>
      <c r="HF16" s="174"/>
      <c r="HG16" s="174"/>
      <c r="HH16" s="174"/>
      <c r="HI16" s="174"/>
      <c r="HJ16" s="174"/>
      <c r="HK16" s="174"/>
      <c r="HL16" s="174"/>
      <c r="HM16" s="174"/>
      <c r="HN16" s="174"/>
      <c r="HO16" s="174"/>
      <c r="HP16" s="174"/>
      <c r="HQ16" s="174"/>
      <c r="HR16" s="174"/>
      <c r="HS16" s="174"/>
      <c r="HT16" s="174"/>
      <c r="HU16" s="174"/>
      <c r="HV16" s="174"/>
      <c r="HW16" s="174"/>
      <c r="HX16" s="174"/>
      <c r="HY16" s="174"/>
      <c r="HZ16" s="174"/>
      <c r="IA16" s="174"/>
    </row>
    <row r="17" spans="1:235" ht="18" customHeight="1">
      <c r="A17" s="186"/>
      <c r="B17" s="322"/>
      <c r="C17" s="365" t="s">
        <v>715</v>
      </c>
      <c r="D17" s="372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174"/>
      <c r="EK17" s="174"/>
      <c r="EL17" s="174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  <c r="EZ17" s="174"/>
      <c r="FA17" s="174"/>
      <c r="FB17" s="174"/>
      <c r="FC17" s="174"/>
      <c r="FD17" s="174"/>
      <c r="FE17" s="174"/>
      <c r="FF17" s="174"/>
      <c r="FG17" s="174"/>
      <c r="FH17" s="174"/>
      <c r="FI17" s="174"/>
      <c r="FJ17" s="174"/>
      <c r="FK17" s="174"/>
      <c r="FL17" s="174"/>
      <c r="FM17" s="174"/>
      <c r="FN17" s="174"/>
      <c r="FO17" s="174"/>
      <c r="FP17" s="174"/>
      <c r="FQ17" s="174"/>
      <c r="FR17" s="174"/>
      <c r="FS17" s="174"/>
      <c r="FT17" s="174"/>
      <c r="FU17" s="174"/>
      <c r="FV17" s="174"/>
      <c r="FW17" s="174"/>
      <c r="FX17" s="174"/>
      <c r="FY17" s="174"/>
      <c r="FZ17" s="174"/>
      <c r="GA17" s="174"/>
      <c r="GB17" s="174"/>
      <c r="GC17" s="174"/>
      <c r="GD17" s="174"/>
      <c r="GE17" s="174"/>
      <c r="GF17" s="174"/>
      <c r="GG17" s="174"/>
      <c r="GH17" s="174"/>
      <c r="GI17" s="174"/>
      <c r="GJ17" s="174"/>
      <c r="GK17" s="174"/>
      <c r="GL17" s="174"/>
      <c r="GM17" s="174"/>
      <c r="GN17" s="174"/>
      <c r="GO17" s="174"/>
      <c r="GP17" s="174"/>
      <c r="GQ17" s="174"/>
      <c r="GR17" s="174"/>
      <c r="GS17" s="174"/>
      <c r="GT17" s="174"/>
      <c r="GU17" s="174"/>
      <c r="GV17" s="174"/>
      <c r="GW17" s="174"/>
      <c r="GX17" s="174"/>
      <c r="GY17" s="174"/>
      <c r="GZ17" s="174"/>
      <c r="HA17" s="174"/>
      <c r="HB17" s="174"/>
      <c r="HC17" s="174"/>
      <c r="HD17" s="174"/>
      <c r="HE17" s="174"/>
      <c r="HF17" s="174"/>
      <c r="HG17" s="174"/>
      <c r="HH17" s="174"/>
      <c r="HI17" s="174"/>
      <c r="HJ17" s="174"/>
      <c r="HK17" s="174"/>
      <c r="HL17" s="174"/>
      <c r="HM17" s="174"/>
      <c r="HN17" s="174"/>
      <c r="HO17" s="174"/>
      <c r="HP17" s="174"/>
      <c r="HQ17" s="174"/>
      <c r="HR17" s="174"/>
      <c r="HS17" s="174"/>
      <c r="HT17" s="174"/>
      <c r="HU17" s="174"/>
      <c r="HV17" s="174"/>
      <c r="HW17" s="174"/>
      <c r="HX17" s="174"/>
      <c r="HY17" s="174"/>
      <c r="HZ17" s="174"/>
      <c r="IA17" s="174"/>
    </row>
    <row r="18" spans="1:235" ht="18" customHeight="1">
      <c r="A18" s="193" t="s">
        <v>722</v>
      </c>
      <c r="B18" s="322"/>
      <c r="C18" s="365" t="s">
        <v>715</v>
      </c>
      <c r="D18" s="372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4"/>
      <c r="DX18" s="174"/>
      <c r="DY18" s="174"/>
      <c r="DZ18" s="174"/>
      <c r="EA18" s="174"/>
      <c r="EB18" s="174"/>
      <c r="EC18" s="174"/>
      <c r="ED18" s="174"/>
      <c r="EE18" s="174"/>
      <c r="EF18" s="174"/>
      <c r="EG18" s="174"/>
      <c r="EH18" s="174"/>
      <c r="EI18" s="174"/>
      <c r="EJ18" s="174"/>
      <c r="EK18" s="174"/>
      <c r="EL18" s="174"/>
      <c r="EM18" s="174"/>
      <c r="EN18" s="174"/>
      <c r="EO18" s="174"/>
      <c r="EP18" s="174"/>
      <c r="EQ18" s="174"/>
      <c r="ER18" s="174"/>
      <c r="ES18" s="174"/>
      <c r="ET18" s="174"/>
      <c r="EU18" s="174"/>
      <c r="EV18" s="174"/>
      <c r="EW18" s="174"/>
      <c r="EX18" s="174"/>
      <c r="EY18" s="174"/>
      <c r="EZ18" s="174"/>
      <c r="FA18" s="174"/>
      <c r="FB18" s="174"/>
      <c r="FC18" s="174"/>
      <c r="FD18" s="174"/>
      <c r="FE18" s="174"/>
      <c r="FF18" s="174"/>
      <c r="FG18" s="174"/>
      <c r="FH18" s="174"/>
      <c r="FI18" s="174"/>
      <c r="FJ18" s="174"/>
      <c r="FK18" s="174"/>
      <c r="FL18" s="174"/>
      <c r="FM18" s="174"/>
      <c r="FN18" s="174"/>
      <c r="FO18" s="174"/>
      <c r="FP18" s="174"/>
      <c r="FQ18" s="174"/>
      <c r="FR18" s="174"/>
      <c r="FS18" s="174"/>
      <c r="FT18" s="174"/>
      <c r="FU18" s="174"/>
      <c r="FV18" s="174"/>
      <c r="FW18" s="174"/>
      <c r="FX18" s="174"/>
      <c r="FY18" s="174"/>
      <c r="FZ18" s="174"/>
      <c r="GA18" s="174"/>
      <c r="GB18" s="174"/>
      <c r="GC18" s="174"/>
      <c r="GD18" s="174"/>
      <c r="GE18" s="174"/>
      <c r="GF18" s="174"/>
      <c r="GG18" s="174"/>
      <c r="GH18" s="174"/>
      <c r="GI18" s="174"/>
      <c r="GJ18" s="174"/>
      <c r="GK18" s="174"/>
      <c r="GL18" s="174"/>
      <c r="GM18" s="174"/>
      <c r="GN18" s="174"/>
      <c r="GO18" s="174"/>
      <c r="GP18" s="174"/>
      <c r="GQ18" s="174"/>
      <c r="GR18" s="174"/>
      <c r="GS18" s="174"/>
      <c r="GT18" s="174"/>
      <c r="GU18" s="174"/>
      <c r="GV18" s="174"/>
      <c r="GW18" s="174"/>
      <c r="GX18" s="174"/>
      <c r="GY18" s="174"/>
      <c r="GZ18" s="174"/>
      <c r="HA18" s="174"/>
      <c r="HB18" s="174"/>
      <c r="HC18" s="174"/>
      <c r="HD18" s="174"/>
      <c r="HE18" s="174"/>
      <c r="HF18" s="174"/>
      <c r="HG18" s="174"/>
      <c r="HH18" s="174"/>
      <c r="HI18" s="174"/>
      <c r="HJ18" s="174"/>
      <c r="HK18" s="174"/>
      <c r="HL18" s="174"/>
      <c r="HM18" s="174"/>
      <c r="HN18" s="174"/>
      <c r="HO18" s="174"/>
      <c r="HP18" s="174"/>
      <c r="HQ18" s="174"/>
      <c r="HR18" s="174"/>
      <c r="HS18" s="174"/>
      <c r="HT18" s="174"/>
      <c r="HU18" s="174"/>
      <c r="HV18" s="174"/>
      <c r="HW18" s="174"/>
      <c r="HX18" s="174"/>
      <c r="HY18" s="174"/>
      <c r="HZ18" s="174"/>
      <c r="IA18" s="174"/>
    </row>
    <row r="19" spans="1:235" ht="18" customHeight="1">
      <c r="A19" s="370" t="s">
        <v>723</v>
      </c>
      <c r="B19" s="322"/>
      <c r="C19" s="365" t="s">
        <v>715</v>
      </c>
      <c r="D19" s="372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4"/>
      <c r="DN19" s="174"/>
      <c r="DO19" s="174"/>
      <c r="DP19" s="174"/>
      <c r="DQ19" s="174"/>
      <c r="DR19" s="174"/>
      <c r="DS19" s="174"/>
      <c r="DT19" s="174"/>
      <c r="DU19" s="174"/>
      <c r="DV19" s="174"/>
      <c r="DW19" s="174"/>
      <c r="DX19" s="174"/>
      <c r="DY19" s="174"/>
      <c r="DZ19" s="174"/>
      <c r="EA19" s="174"/>
      <c r="EB19" s="174"/>
      <c r="EC19" s="174"/>
      <c r="ED19" s="174"/>
      <c r="EE19" s="174"/>
      <c r="EF19" s="174"/>
      <c r="EG19" s="174"/>
      <c r="EH19" s="174"/>
      <c r="EI19" s="174"/>
      <c r="EJ19" s="174"/>
      <c r="EK19" s="174"/>
      <c r="EL19" s="174"/>
      <c r="EM19" s="174"/>
      <c r="EN19" s="174"/>
      <c r="EO19" s="174"/>
      <c r="EP19" s="174"/>
      <c r="EQ19" s="174"/>
      <c r="ER19" s="174"/>
      <c r="ES19" s="174"/>
      <c r="ET19" s="174"/>
      <c r="EU19" s="174"/>
      <c r="EV19" s="174"/>
      <c r="EW19" s="174"/>
      <c r="EX19" s="174"/>
      <c r="EY19" s="174"/>
      <c r="EZ19" s="174"/>
      <c r="FA19" s="174"/>
      <c r="FB19" s="174"/>
      <c r="FC19" s="174"/>
      <c r="FD19" s="174"/>
      <c r="FE19" s="174"/>
      <c r="FF19" s="174"/>
      <c r="FG19" s="174"/>
      <c r="FH19" s="174"/>
      <c r="FI19" s="174"/>
      <c r="FJ19" s="174"/>
      <c r="FK19" s="174"/>
      <c r="FL19" s="174"/>
      <c r="FM19" s="174"/>
      <c r="FN19" s="174"/>
      <c r="FO19" s="174"/>
      <c r="FP19" s="174"/>
      <c r="FQ19" s="174"/>
      <c r="FR19" s="174"/>
      <c r="FS19" s="174"/>
      <c r="FT19" s="174"/>
      <c r="FU19" s="174"/>
      <c r="FV19" s="174"/>
      <c r="FW19" s="174"/>
      <c r="FX19" s="174"/>
      <c r="FY19" s="174"/>
      <c r="FZ19" s="174"/>
      <c r="GA19" s="174"/>
      <c r="GB19" s="174"/>
      <c r="GC19" s="174"/>
      <c r="GD19" s="174"/>
      <c r="GE19" s="174"/>
      <c r="GF19" s="174"/>
      <c r="GG19" s="174"/>
      <c r="GH19" s="174"/>
      <c r="GI19" s="174"/>
      <c r="GJ19" s="174"/>
      <c r="GK19" s="174"/>
      <c r="GL19" s="174"/>
      <c r="GM19" s="174"/>
      <c r="GN19" s="174"/>
      <c r="GO19" s="174"/>
      <c r="GP19" s="174"/>
      <c r="GQ19" s="174"/>
      <c r="GR19" s="174"/>
      <c r="GS19" s="174"/>
      <c r="GT19" s="174"/>
      <c r="GU19" s="174"/>
      <c r="GV19" s="174"/>
      <c r="GW19" s="174"/>
      <c r="GX19" s="174"/>
      <c r="GY19" s="174"/>
      <c r="GZ19" s="174"/>
      <c r="HA19" s="174"/>
      <c r="HB19" s="174"/>
      <c r="HC19" s="174"/>
      <c r="HD19" s="174"/>
      <c r="HE19" s="174"/>
      <c r="HF19" s="174"/>
      <c r="HG19" s="174"/>
      <c r="HH19" s="174"/>
      <c r="HI19" s="174"/>
      <c r="HJ19" s="174"/>
      <c r="HK19" s="174"/>
      <c r="HL19" s="174"/>
      <c r="HM19" s="174"/>
      <c r="HN19" s="174"/>
      <c r="HO19" s="174"/>
      <c r="HP19" s="174"/>
      <c r="HQ19" s="174"/>
      <c r="HR19" s="174"/>
      <c r="HS19" s="174"/>
      <c r="HT19" s="174"/>
      <c r="HU19" s="174"/>
      <c r="HV19" s="174"/>
      <c r="HW19" s="174"/>
      <c r="HX19" s="174"/>
      <c r="HY19" s="174"/>
      <c r="HZ19" s="174"/>
      <c r="IA19" s="174"/>
    </row>
    <row r="20" spans="1:235" ht="18" customHeight="1">
      <c r="A20" s="186" t="s">
        <v>724</v>
      </c>
      <c r="B20" s="322" t="s">
        <v>713</v>
      </c>
      <c r="C20" s="365">
        <f>3371592068/3998787187*100</f>
        <v>84.31536639311533</v>
      </c>
      <c r="D20" s="372">
        <f>9923300680/9492503816*100</f>
        <v>104.53828486509403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</row>
    <row r="21" spans="1:235" ht="18" customHeight="1">
      <c r="A21" s="186" t="s">
        <v>725</v>
      </c>
      <c r="B21" s="322" t="s">
        <v>713</v>
      </c>
      <c r="C21" s="365">
        <f>2857709903/3998787187*100</f>
        <v>71.46441581813541</v>
      </c>
      <c r="D21" s="372">
        <f>8628602295/9492503816*100</f>
        <v>90.89911852820265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4"/>
      <c r="FF21" s="174"/>
      <c r="FG21" s="174"/>
      <c r="FH21" s="174"/>
      <c r="FI21" s="174"/>
      <c r="FJ21" s="174"/>
      <c r="FK21" s="174"/>
      <c r="FL21" s="174"/>
      <c r="FM21" s="174"/>
      <c r="FN21" s="174"/>
      <c r="FO21" s="174"/>
      <c r="FP21" s="174"/>
      <c r="FQ21" s="174"/>
      <c r="FR21" s="174"/>
      <c r="FS21" s="174"/>
      <c r="FT21" s="174"/>
      <c r="FU21" s="174"/>
      <c r="FV21" s="174"/>
      <c r="FW21" s="174"/>
      <c r="FX21" s="174"/>
      <c r="FY21" s="174"/>
      <c r="FZ21" s="174"/>
      <c r="GA21" s="174"/>
      <c r="GB21" s="174"/>
      <c r="GC21" s="174"/>
      <c r="GD21" s="174"/>
      <c r="GE21" s="174"/>
      <c r="GF21" s="174"/>
      <c r="GG21" s="174"/>
      <c r="GH21" s="174"/>
      <c r="GI21" s="174"/>
      <c r="GJ21" s="174"/>
      <c r="GK21" s="174"/>
      <c r="GL21" s="174"/>
      <c r="GM21" s="174"/>
      <c r="GN21" s="174"/>
      <c r="GO21" s="174"/>
      <c r="GP21" s="174"/>
      <c r="GQ21" s="174"/>
      <c r="GR21" s="174"/>
      <c r="GS21" s="174"/>
      <c r="GT21" s="174"/>
      <c r="GU21" s="174"/>
      <c r="GV21" s="174"/>
      <c r="GW21" s="174"/>
      <c r="GX21" s="174"/>
      <c r="GY21" s="174"/>
      <c r="GZ21" s="174"/>
      <c r="HA21" s="174"/>
      <c r="HB21" s="174"/>
      <c r="HC21" s="174"/>
      <c r="HD21" s="174"/>
      <c r="HE21" s="174"/>
      <c r="HF21" s="174"/>
      <c r="HG21" s="174"/>
      <c r="HH21" s="174"/>
      <c r="HI21" s="174"/>
      <c r="HJ21" s="174"/>
      <c r="HK21" s="174"/>
      <c r="HL21" s="174"/>
      <c r="HM21" s="174"/>
      <c r="HN21" s="174"/>
      <c r="HO21" s="174"/>
      <c r="HP21" s="174"/>
      <c r="HQ21" s="174"/>
      <c r="HR21" s="174"/>
      <c r="HS21" s="174"/>
      <c r="HT21" s="174"/>
      <c r="HU21" s="174"/>
      <c r="HV21" s="174"/>
      <c r="HW21" s="174"/>
      <c r="HX21" s="174"/>
      <c r="HY21" s="174"/>
      <c r="HZ21" s="174"/>
      <c r="IA21" s="174"/>
    </row>
    <row r="22" spans="1:235" ht="18" customHeight="1">
      <c r="A22" s="186"/>
      <c r="B22" s="322"/>
      <c r="C22" s="365" t="s">
        <v>715</v>
      </c>
      <c r="D22" s="372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4"/>
      <c r="EF22" s="174"/>
      <c r="EG22" s="174"/>
      <c r="EH22" s="174"/>
      <c r="EI22" s="174"/>
      <c r="EJ22" s="174"/>
      <c r="EK22" s="174"/>
      <c r="EL22" s="174"/>
      <c r="EM22" s="174"/>
      <c r="EN22" s="174"/>
      <c r="EO22" s="174"/>
      <c r="EP22" s="174"/>
      <c r="EQ22" s="174"/>
      <c r="ER22" s="174"/>
      <c r="ES22" s="174"/>
      <c r="ET22" s="174"/>
      <c r="EU22" s="174"/>
      <c r="EV22" s="174"/>
      <c r="EW22" s="174"/>
      <c r="EX22" s="174"/>
      <c r="EY22" s="174"/>
      <c r="EZ22" s="174"/>
      <c r="FA22" s="174"/>
      <c r="FB22" s="174"/>
      <c r="FC22" s="174"/>
      <c r="FD22" s="174"/>
      <c r="FE22" s="174"/>
      <c r="FF22" s="174"/>
      <c r="FG22" s="174"/>
      <c r="FH22" s="174"/>
      <c r="FI22" s="174"/>
      <c r="FJ22" s="174"/>
      <c r="FK22" s="174"/>
      <c r="FL22" s="174"/>
      <c r="FM22" s="174"/>
      <c r="FN22" s="174"/>
      <c r="FO22" s="174"/>
      <c r="FP22" s="174"/>
      <c r="FQ22" s="174"/>
      <c r="FR22" s="174"/>
      <c r="FS22" s="174"/>
      <c r="FT22" s="174"/>
      <c r="FU22" s="174"/>
      <c r="FV22" s="174"/>
      <c r="FW22" s="174"/>
      <c r="FX22" s="174"/>
      <c r="FY22" s="174"/>
      <c r="FZ22" s="174"/>
      <c r="GA22" s="174"/>
      <c r="GB22" s="174"/>
      <c r="GC22" s="174"/>
      <c r="GD22" s="174"/>
      <c r="GE22" s="174"/>
      <c r="GF22" s="174"/>
      <c r="GG22" s="174"/>
      <c r="GH22" s="174"/>
      <c r="GI22" s="174"/>
      <c r="GJ22" s="174"/>
      <c r="GK22" s="174"/>
      <c r="GL22" s="174"/>
      <c r="GM22" s="174"/>
      <c r="GN22" s="174"/>
      <c r="GO22" s="174"/>
      <c r="GP22" s="174"/>
      <c r="GQ22" s="174"/>
      <c r="GR22" s="174"/>
      <c r="GS22" s="174"/>
      <c r="GT22" s="174"/>
      <c r="GU22" s="174"/>
      <c r="GV22" s="174"/>
      <c r="GW22" s="174"/>
      <c r="GX22" s="174"/>
      <c r="GY22" s="174"/>
      <c r="GZ22" s="174"/>
      <c r="HA22" s="174"/>
      <c r="HB22" s="174"/>
      <c r="HC22" s="174"/>
      <c r="HD22" s="174"/>
      <c r="HE22" s="174"/>
      <c r="HF22" s="174"/>
      <c r="HG22" s="174"/>
      <c r="HH22" s="174"/>
      <c r="HI22" s="174"/>
      <c r="HJ22" s="174"/>
      <c r="HK22" s="174"/>
      <c r="HL22" s="174"/>
      <c r="HM22" s="174"/>
      <c r="HN22" s="174"/>
      <c r="HO22" s="174"/>
      <c r="HP22" s="174"/>
      <c r="HQ22" s="174"/>
      <c r="HR22" s="174"/>
      <c r="HS22" s="174"/>
      <c r="HT22" s="174"/>
      <c r="HU22" s="174"/>
      <c r="HV22" s="174"/>
      <c r="HW22" s="174"/>
      <c r="HX22" s="174"/>
      <c r="HY22" s="174"/>
      <c r="HZ22" s="174"/>
      <c r="IA22" s="174"/>
    </row>
    <row r="23" spans="1:235" ht="18" customHeight="1">
      <c r="A23" s="370" t="s">
        <v>726</v>
      </c>
      <c r="B23" s="322"/>
      <c r="C23" s="365" t="s">
        <v>715</v>
      </c>
      <c r="D23" s="372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4"/>
      <c r="FF23" s="174"/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4"/>
      <c r="FU23" s="174"/>
      <c r="FV23" s="174"/>
      <c r="FW23" s="174"/>
      <c r="FX23" s="174"/>
      <c r="FY23" s="174"/>
      <c r="FZ23" s="174"/>
      <c r="GA23" s="174"/>
      <c r="GB23" s="174"/>
      <c r="GC23" s="174"/>
      <c r="GD23" s="174"/>
      <c r="GE23" s="174"/>
      <c r="GF23" s="174"/>
      <c r="GG23" s="174"/>
      <c r="GH23" s="174"/>
      <c r="GI23" s="174"/>
      <c r="GJ23" s="174"/>
      <c r="GK23" s="174"/>
      <c r="GL23" s="174"/>
      <c r="GM23" s="174"/>
      <c r="GN23" s="174"/>
      <c r="GO23" s="174"/>
      <c r="GP23" s="174"/>
      <c r="GQ23" s="174"/>
      <c r="GR23" s="174"/>
      <c r="GS23" s="174"/>
      <c r="GT23" s="174"/>
      <c r="GU23" s="174"/>
      <c r="GV23" s="174"/>
      <c r="GW23" s="174"/>
      <c r="GX23" s="174"/>
      <c r="GY23" s="174"/>
      <c r="GZ23" s="174"/>
      <c r="HA23" s="174"/>
      <c r="HB23" s="174"/>
      <c r="HC23" s="174"/>
      <c r="HD23" s="174"/>
      <c r="HE23" s="174"/>
      <c r="HF23" s="174"/>
      <c r="HG23" s="174"/>
      <c r="HH23" s="174"/>
      <c r="HI23" s="174"/>
      <c r="HJ23" s="174"/>
      <c r="HK23" s="174"/>
      <c r="HL23" s="174"/>
      <c r="HM23" s="174"/>
      <c r="HN23" s="174"/>
      <c r="HO23" s="174"/>
      <c r="HP23" s="174"/>
      <c r="HQ23" s="174"/>
      <c r="HR23" s="174"/>
      <c r="HS23" s="174"/>
      <c r="HT23" s="174"/>
      <c r="HU23" s="174"/>
      <c r="HV23" s="174"/>
      <c r="HW23" s="174"/>
      <c r="HX23" s="174"/>
      <c r="HY23" s="174"/>
      <c r="HZ23" s="174"/>
      <c r="IA23" s="174"/>
    </row>
    <row r="24" spans="1:235" ht="18" customHeight="1">
      <c r="A24" s="186" t="s">
        <v>0</v>
      </c>
      <c r="B24" s="322" t="s">
        <v>713</v>
      </c>
      <c r="C24" s="365">
        <f>3371592068/223069408503*100</f>
        <v>1.5114542557074366</v>
      </c>
      <c r="D24" s="372">
        <f>9923300680/223069408503*100</f>
        <v>4.448526020037635</v>
      </c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  <c r="DZ24" s="174"/>
      <c r="EA24" s="174"/>
      <c r="EB24" s="174"/>
      <c r="EC24" s="174"/>
      <c r="ED24" s="174"/>
      <c r="EE24" s="174"/>
      <c r="EF24" s="174"/>
      <c r="EG24" s="174"/>
      <c r="EH24" s="174"/>
      <c r="EI24" s="174"/>
      <c r="EJ24" s="174"/>
      <c r="EK24" s="174"/>
      <c r="EL24" s="174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  <c r="FB24" s="174"/>
      <c r="FC24" s="174"/>
      <c r="FD24" s="174"/>
      <c r="FE24" s="174"/>
      <c r="FF24" s="174"/>
      <c r="FG24" s="174"/>
      <c r="FH24" s="174"/>
      <c r="FI24" s="174"/>
      <c r="FJ24" s="174"/>
      <c r="FK24" s="174"/>
      <c r="FL24" s="174"/>
      <c r="FM24" s="174"/>
      <c r="FN24" s="174"/>
      <c r="FO24" s="174"/>
      <c r="FP24" s="174"/>
      <c r="FQ24" s="174"/>
      <c r="FR24" s="174"/>
      <c r="FS24" s="174"/>
      <c r="FT24" s="174"/>
      <c r="FU24" s="174"/>
      <c r="FV24" s="174"/>
      <c r="FW24" s="174"/>
      <c r="FX24" s="174"/>
      <c r="FY24" s="174"/>
      <c r="FZ24" s="174"/>
      <c r="GA24" s="174"/>
      <c r="GB24" s="174"/>
      <c r="GC24" s="174"/>
      <c r="GD24" s="174"/>
      <c r="GE24" s="174"/>
      <c r="GF24" s="174"/>
      <c r="GG24" s="174"/>
      <c r="GH24" s="174"/>
      <c r="GI24" s="174"/>
      <c r="GJ24" s="174"/>
      <c r="GK24" s="174"/>
      <c r="GL24" s="174"/>
      <c r="GM24" s="174"/>
      <c r="GN24" s="174"/>
      <c r="GO24" s="174"/>
      <c r="GP24" s="174"/>
      <c r="GQ24" s="174"/>
      <c r="GR24" s="174"/>
      <c r="GS24" s="174"/>
      <c r="GT24" s="174"/>
      <c r="GU24" s="174"/>
      <c r="GV24" s="174"/>
      <c r="GW24" s="174"/>
      <c r="GX24" s="174"/>
      <c r="GY24" s="174"/>
      <c r="GZ24" s="174"/>
      <c r="HA24" s="174"/>
      <c r="HB24" s="174"/>
      <c r="HC24" s="174"/>
      <c r="HD24" s="174"/>
      <c r="HE24" s="174"/>
      <c r="HF24" s="174"/>
      <c r="HG24" s="174"/>
      <c r="HH24" s="174"/>
      <c r="HI24" s="174"/>
      <c r="HJ24" s="174"/>
      <c r="HK24" s="174"/>
      <c r="HL24" s="174"/>
      <c r="HM24" s="174"/>
      <c r="HN24" s="174"/>
      <c r="HO24" s="174"/>
      <c r="HP24" s="174"/>
      <c r="HQ24" s="174"/>
      <c r="HR24" s="174"/>
      <c r="HS24" s="174"/>
      <c r="HT24" s="174"/>
      <c r="HU24" s="174"/>
      <c r="HV24" s="174"/>
      <c r="HW24" s="174"/>
      <c r="HX24" s="174"/>
      <c r="HY24" s="174"/>
      <c r="HZ24" s="174"/>
      <c r="IA24" s="174"/>
    </row>
    <row r="25" spans="1:235" ht="18" customHeight="1">
      <c r="A25" s="186" t="s">
        <v>1</v>
      </c>
      <c r="B25" s="322" t="s">
        <v>713</v>
      </c>
      <c r="C25" s="365">
        <f>2857709903/223069408503*100</f>
        <v>1.2810855249842865</v>
      </c>
      <c r="D25" s="372">
        <f>8628602295/223069408503*100</f>
        <v>3.8681244339624254</v>
      </c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74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  <c r="FB25" s="174"/>
      <c r="FC25" s="174"/>
      <c r="FD25" s="174"/>
      <c r="FE25" s="174"/>
      <c r="FF25" s="174"/>
      <c r="FG25" s="174"/>
      <c r="FH25" s="174"/>
      <c r="FI25" s="174"/>
      <c r="FJ25" s="174"/>
      <c r="FK25" s="174"/>
      <c r="FL25" s="174"/>
      <c r="FM25" s="174"/>
      <c r="FN25" s="174"/>
      <c r="FO25" s="174"/>
      <c r="FP25" s="174"/>
      <c r="FQ25" s="174"/>
      <c r="FR25" s="174"/>
      <c r="FS25" s="174"/>
      <c r="FT25" s="174"/>
      <c r="FU25" s="174"/>
      <c r="FV25" s="174"/>
      <c r="FW25" s="174"/>
      <c r="FX25" s="174"/>
      <c r="FY25" s="174"/>
      <c r="FZ25" s="174"/>
      <c r="GA25" s="174"/>
      <c r="GB25" s="174"/>
      <c r="GC25" s="174"/>
      <c r="GD25" s="174"/>
      <c r="GE25" s="174"/>
      <c r="GF25" s="174"/>
      <c r="GG25" s="174"/>
      <c r="GH25" s="174"/>
      <c r="GI25" s="174"/>
      <c r="GJ25" s="174"/>
      <c r="GK25" s="174"/>
      <c r="GL25" s="174"/>
      <c r="GM25" s="174"/>
      <c r="GN25" s="174"/>
      <c r="GO25" s="174"/>
      <c r="GP25" s="174"/>
      <c r="GQ25" s="174"/>
      <c r="GR25" s="174"/>
      <c r="GS25" s="174"/>
      <c r="GT25" s="174"/>
      <c r="GU25" s="174"/>
      <c r="GV25" s="174"/>
      <c r="GW25" s="174"/>
      <c r="GX25" s="174"/>
      <c r="GY25" s="174"/>
      <c r="GZ25" s="174"/>
      <c r="HA25" s="174"/>
      <c r="HB25" s="174"/>
      <c r="HC25" s="174"/>
      <c r="HD25" s="174"/>
      <c r="HE25" s="174"/>
      <c r="HF25" s="174"/>
      <c r="HG25" s="174"/>
      <c r="HH25" s="174"/>
      <c r="HI25" s="174"/>
      <c r="HJ25" s="174"/>
      <c r="HK25" s="174"/>
      <c r="HL25" s="174"/>
      <c r="HM25" s="174"/>
      <c r="HN25" s="174"/>
      <c r="HO25" s="174"/>
      <c r="HP25" s="174"/>
      <c r="HQ25" s="174"/>
      <c r="HR25" s="174"/>
      <c r="HS25" s="174"/>
      <c r="HT25" s="174"/>
      <c r="HU25" s="174"/>
      <c r="HV25" s="174"/>
      <c r="HW25" s="174"/>
      <c r="HX25" s="174"/>
      <c r="HY25" s="174"/>
      <c r="HZ25" s="174"/>
      <c r="IA25" s="174"/>
    </row>
    <row r="26" spans="1:235" ht="18" customHeight="1">
      <c r="A26" s="186"/>
      <c r="B26" s="322"/>
      <c r="C26" s="365" t="s">
        <v>715</v>
      </c>
      <c r="D26" s="372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74"/>
      <c r="EX26" s="174"/>
      <c r="EY26" s="174"/>
      <c r="EZ26" s="174"/>
      <c r="FA26" s="174"/>
      <c r="FB26" s="174"/>
      <c r="FC26" s="174"/>
      <c r="FD26" s="174"/>
      <c r="FE26" s="174"/>
      <c r="FF26" s="174"/>
      <c r="FG26" s="174"/>
      <c r="FH26" s="174"/>
      <c r="FI26" s="174"/>
      <c r="FJ26" s="174"/>
      <c r="FK26" s="174"/>
      <c r="FL26" s="174"/>
      <c r="FM26" s="174"/>
      <c r="FN26" s="174"/>
      <c r="FO26" s="174"/>
      <c r="FP26" s="174"/>
      <c r="FQ26" s="174"/>
      <c r="FR26" s="174"/>
      <c r="FS26" s="174"/>
      <c r="FT26" s="174"/>
      <c r="FU26" s="174"/>
      <c r="FV26" s="174"/>
      <c r="FW26" s="174"/>
      <c r="FX26" s="174"/>
      <c r="FY26" s="174"/>
      <c r="FZ26" s="174"/>
      <c r="GA26" s="174"/>
      <c r="GB26" s="174"/>
      <c r="GC26" s="174"/>
      <c r="GD26" s="174"/>
      <c r="GE26" s="174"/>
      <c r="GF26" s="174"/>
      <c r="GG26" s="174"/>
      <c r="GH26" s="174"/>
      <c r="GI26" s="174"/>
      <c r="GJ26" s="174"/>
      <c r="GK26" s="174"/>
      <c r="GL26" s="174"/>
      <c r="GM26" s="174"/>
      <c r="GN26" s="174"/>
      <c r="GO26" s="174"/>
      <c r="GP26" s="174"/>
      <c r="GQ26" s="174"/>
      <c r="GR26" s="174"/>
      <c r="GS26" s="174"/>
      <c r="GT26" s="174"/>
      <c r="GU26" s="174"/>
      <c r="GV26" s="174"/>
      <c r="GW26" s="174"/>
      <c r="GX26" s="174"/>
      <c r="GY26" s="174"/>
      <c r="GZ26" s="174"/>
      <c r="HA26" s="174"/>
      <c r="HB26" s="174"/>
      <c r="HC26" s="174"/>
      <c r="HD26" s="174"/>
      <c r="HE26" s="174"/>
      <c r="HF26" s="174"/>
      <c r="HG26" s="174"/>
      <c r="HH26" s="174"/>
      <c r="HI26" s="174"/>
      <c r="HJ26" s="174"/>
      <c r="HK26" s="174"/>
      <c r="HL26" s="174"/>
      <c r="HM26" s="174"/>
      <c r="HN26" s="174"/>
      <c r="HO26" s="174"/>
      <c r="HP26" s="174"/>
      <c r="HQ26" s="174"/>
      <c r="HR26" s="174"/>
      <c r="HS26" s="174"/>
      <c r="HT26" s="174"/>
      <c r="HU26" s="174"/>
      <c r="HV26" s="174"/>
      <c r="HW26" s="174"/>
      <c r="HX26" s="174"/>
      <c r="HY26" s="174"/>
      <c r="HZ26" s="174"/>
      <c r="IA26" s="174"/>
    </row>
    <row r="27" spans="1:235" ht="18" customHeight="1">
      <c r="A27" s="373" t="s">
        <v>2</v>
      </c>
      <c r="B27" s="322" t="s">
        <v>713</v>
      </c>
      <c r="C27" s="365">
        <f>2857709903/42378885238*100</f>
        <v>6.743239910514609</v>
      </c>
      <c r="D27" s="372">
        <f>8628602295/42378885238*100</f>
        <v>20.360616487530837</v>
      </c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74"/>
      <c r="EN27" s="174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4"/>
      <c r="EZ27" s="174"/>
      <c r="FA27" s="174"/>
      <c r="FB27" s="174"/>
      <c r="FC27" s="174"/>
      <c r="FD27" s="174"/>
      <c r="FE27" s="174"/>
      <c r="FF27" s="174"/>
      <c r="FG27" s="174"/>
      <c r="FH27" s="174"/>
      <c r="FI27" s="174"/>
      <c r="FJ27" s="174"/>
      <c r="FK27" s="174"/>
      <c r="FL27" s="174"/>
      <c r="FM27" s="174"/>
      <c r="FN27" s="174"/>
      <c r="FO27" s="174"/>
      <c r="FP27" s="174"/>
      <c r="FQ27" s="174"/>
      <c r="FR27" s="174"/>
      <c r="FS27" s="174"/>
      <c r="FT27" s="174"/>
      <c r="FU27" s="174"/>
      <c r="FV27" s="174"/>
      <c r="FW27" s="174"/>
      <c r="FX27" s="174"/>
      <c r="FY27" s="174"/>
      <c r="FZ27" s="174"/>
      <c r="GA27" s="174"/>
      <c r="GB27" s="174"/>
      <c r="GC27" s="174"/>
      <c r="GD27" s="174"/>
      <c r="GE27" s="174"/>
      <c r="GF27" s="174"/>
      <c r="GG27" s="174"/>
      <c r="GH27" s="174"/>
      <c r="GI27" s="174"/>
      <c r="GJ27" s="174"/>
      <c r="GK27" s="174"/>
      <c r="GL27" s="174"/>
      <c r="GM27" s="174"/>
      <c r="GN27" s="174"/>
      <c r="GO27" s="174"/>
      <c r="GP27" s="174"/>
      <c r="GQ27" s="174"/>
      <c r="GR27" s="174"/>
      <c r="GS27" s="174"/>
      <c r="GT27" s="174"/>
      <c r="GU27" s="174"/>
      <c r="GV27" s="174"/>
      <c r="GW27" s="174"/>
      <c r="GX27" s="174"/>
      <c r="GY27" s="174"/>
      <c r="GZ27" s="174"/>
      <c r="HA27" s="174"/>
      <c r="HB27" s="174"/>
      <c r="HC27" s="174"/>
      <c r="HD27" s="174"/>
      <c r="HE27" s="174"/>
      <c r="HF27" s="174"/>
      <c r="HG27" s="174"/>
      <c r="HH27" s="174"/>
      <c r="HI27" s="174"/>
      <c r="HJ27" s="174"/>
      <c r="HK27" s="174"/>
      <c r="HL27" s="174"/>
      <c r="HM27" s="174"/>
      <c r="HN27" s="174"/>
      <c r="HO27" s="174"/>
      <c r="HP27" s="174"/>
      <c r="HQ27" s="174"/>
      <c r="HR27" s="174"/>
      <c r="HS27" s="174"/>
      <c r="HT27" s="174"/>
      <c r="HU27" s="174"/>
      <c r="HV27" s="174"/>
      <c r="HW27" s="174"/>
      <c r="HX27" s="174"/>
      <c r="HY27" s="174"/>
      <c r="HZ27" s="174"/>
      <c r="IA27" s="174"/>
    </row>
    <row r="28" spans="1:233" ht="18" customHeight="1" thickBot="1">
      <c r="A28" s="211"/>
      <c r="B28" s="374"/>
      <c r="C28" s="375"/>
      <c r="D28" s="376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  <c r="DV28" s="174"/>
      <c r="DW28" s="174"/>
      <c r="DX28" s="174"/>
      <c r="DY28" s="174"/>
      <c r="DZ28" s="174"/>
      <c r="EA28" s="174"/>
      <c r="EB28" s="174"/>
      <c r="EC28" s="174"/>
      <c r="ED28" s="174"/>
      <c r="EE28" s="174"/>
      <c r="EF28" s="174"/>
      <c r="EG28" s="174"/>
      <c r="EH28" s="174"/>
      <c r="EI28" s="174"/>
      <c r="EJ28" s="174"/>
      <c r="EK28" s="174"/>
      <c r="EL28" s="174"/>
      <c r="EM28" s="174"/>
      <c r="EN28" s="174"/>
      <c r="EO28" s="174"/>
      <c r="EP28" s="174"/>
      <c r="EQ28" s="174"/>
      <c r="ER28" s="174"/>
      <c r="ES28" s="174"/>
      <c r="ET28" s="174"/>
      <c r="EU28" s="174"/>
      <c r="EV28" s="174"/>
      <c r="EW28" s="174"/>
      <c r="EX28" s="174"/>
      <c r="EY28" s="174"/>
      <c r="EZ28" s="174"/>
      <c r="FA28" s="174"/>
      <c r="FB28" s="174"/>
      <c r="FC28" s="174"/>
      <c r="FD28" s="174"/>
      <c r="FE28" s="174"/>
      <c r="FF28" s="174"/>
      <c r="FG28" s="174"/>
      <c r="FH28" s="174"/>
      <c r="FI28" s="174"/>
      <c r="FJ28" s="174"/>
      <c r="FK28" s="174"/>
      <c r="FL28" s="174"/>
      <c r="FM28" s="174"/>
      <c r="FN28" s="174"/>
      <c r="FO28" s="174"/>
      <c r="FP28" s="174"/>
      <c r="FQ28" s="174"/>
      <c r="FR28" s="174"/>
      <c r="FS28" s="174"/>
      <c r="FT28" s="174"/>
      <c r="FU28" s="174"/>
      <c r="FV28" s="174"/>
      <c r="FW28" s="174"/>
      <c r="FX28" s="174"/>
      <c r="FY28" s="174"/>
      <c r="FZ28" s="174"/>
      <c r="GA28" s="174"/>
      <c r="GB28" s="174"/>
      <c r="GC28" s="174"/>
      <c r="GD28" s="174"/>
      <c r="GE28" s="174"/>
      <c r="GF28" s="174"/>
      <c r="GG28" s="174"/>
      <c r="GH28" s="174"/>
      <c r="GI28" s="174"/>
      <c r="GJ28" s="174"/>
      <c r="GK28" s="174"/>
      <c r="GL28" s="174"/>
      <c r="GM28" s="174"/>
      <c r="GN28" s="174"/>
      <c r="GO28" s="174"/>
      <c r="GP28" s="174"/>
      <c r="GQ28" s="174"/>
      <c r="GR28" s="174"/>
      <c r="GS28" s="174"/>
      <c r="GT28" s="174"/>
      <c r="GU28" s="174"/>
      <c r="GV28" s="174"/>
      <c r="GW28" s="174"/>
      <c r="GX28" s="174"/>
      <c r="GY28" s="174"/>
      <c r="GZ28" s="174"/>
      <c r="HA28" s="174"/>
      <c r="HB28" s="174"/>
      <c r="HC28" s="174"/>
      <c r="HD28" s="174"/>
      <c r="HE28" s="174"/>
      <c r="HF28" s="174"/>
      <c r="HG28" s="174"/>
      <c r="HH28" s="174"/>
      <c r="HI28" s="174"/>
      <c r="HJ28" s="174"/>
      <c r="HK28" s="174"/>
      <c r="HL28" s="174"/>
      <c r="HM28" s="174"/>
      <c r="HN28" s="174"/>
      <c r="HO28" s="174"/>
      <c r="HP28" s="174"/>
      <c r="HQ28" s="174"/>
      <c r="HR28" s="174"/>
      <c r="HS28" s="174"/>
      <c r="HT28" s="174"/>
      <c r="HU28" s="174"/>
      <c r="HV28" s="174"/>
      <c r="HW28" s="174"/>
      <c r="HX28" s="174"/>
      <c r="HY28" s="174"/>
    </row>
    <row r="29" spans="1:238" ht="17.25" customHeight="1">
      <c r="A29" s="174"/>
      <c r="B29" s="323"/>
      <c r="C29" s="366"/>
      <c r="D29" s="366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4"/>
      <c r="ET29" s="174"/>
      <c r="EU29" s="174"/>
      <c r="EV29" s="174"/>
      <c r="EW29" s="174"/>
      <c r="EX29" s="174"/>
      <c r="EY29" s="174"/>
      <c r="EZ29" s="174"/>
      <c r="FA29" s="174"/>
      <c r="FB29" s="174"/>
      <c r="FC29" s="174"/>
      <c r="FD29" s="174"/>
      <c r="FE29" s="174"/>
      <c r="FF29" s="174"/>
      <c r="FG29" s="174"/>
      <c r="FH29" s="174"/>
      <c r="FI29" s="174"/>
      <c r="FJ29" s="174"/>
      <c r="FK29" s="174"/>
      <c r="FL29" s="174"/>
      <c r="FM29" s="174"/>
      <c r="FN29" s="174"/>
      <c r="FO29" s="174"/>
      <c r="FP29" s="174"/>
      <c r="FQ29" s="174"/>
      <c r="FR29" s="174"/>
      <c r="FS29" s="174"/>
      <c r="FT29" s="174"/>
      <c r="FU29" s="174"/>
      <c r="FV29" s="174"/>
      <c r="FW29" s="174"/>
      <c r="FX29" s="174"/>
      <c r="FY29" s="174"/>
      <c r="FZ29" s="174"/>
      <c r="GA29" s="174"/>
      <c r="GB29" s="174"/>
      <c r="GC29" s="174"/>
      <c r="GD29" s="174"/>
      <c r="GE29" s="174"/>
      <c r="GF29" s="174"/>
      <c r="GG29" s="174"/>
      <c r="GH29" s="174"/>
      <c r="GI29" s="174"/>
      <c r="GJ29" s="174"/>
      <c r="GK29" s="174"/>
      <c r="GL29" s="174"/>
      <c r="GM29" s="174"/>
      <c r="GN29" s="174"/>
      <c r="GO29" s="174"/>
      <c r="GP29" s="174"/>
      <c r="GQ29" s="174"/>
      <c r="GR29" s="174"/>
      <c r="GS29" s="174"/>
      <c r="GT29" s="174"/>
      <c r="GU29" s="174"/>
      <c r="GV29" s="174"/>
      <c r="GW29" s="174"/>
      <c r="GX29" s="174"/>
      <c r="GY29" s="174"/>
      <c r="GZ29" s="174"/>
      <c r="HA29" s="174"/>
      <c r="HB29" s="174"/>
      <c r="HC29" s="174"/>
      <c r="HD29" s="174"/>
      <c r="HE29" s="174"/>
      <c r="HF29" s="174"/>
      <c r="HG29" s="174"/>
      <c r="HH29" s="174"/>
      <c r="HI29" s="174"/>
      <c r="HJ29" s="174"/>
      <c r="HK29" s="174"/>
      <c r="HL29" s="174"/>
      <c r="HM29" s="174"/>
      <c r="HN29" s="174"/>
      <c r="HO29" s="174"/>
      <c r="HP29" s="174"/>
      <c r="HQ29" s="174"/>
      <c r="HR29" s="174"/>
      <c r="HS29" s="174"/>
      <c r="HT29" s="174"/>
      <c r="HU29" s="174"/>
      <c r="HV29" s="174"/>
      <c r="HW29" s="174"/>
      <c r="HX29" s="174"/>
      <c r="HY29" s="174"/>
      <c r="HZ29" s="174"/>
      <c r="IA29" s="174"/>
      <c r="IB29" s="174"/>
      <c r="IC29" s="174"/>
      <c r="ID29" s="174"/>
    </row>
    <row r="30" spans="1:237" s="5" customFormat="1" ht="15" customHeight="1">
      <c r="A30" s="165"/>
      <c r="B30" s="324"/>
      <c r="C30" s="425" t="s">
        <v>44</v>
      </c>
      <c r="D30" s="425"/>
      <c r="E30" s="324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</row>
    <row r="31" spans="1:237" s="79" customFormat="1" ht="15" customHeight="1">
      <c r="A31" s="325" t="s">
        <v>45</v>
      </c>
      <c r="B31" s="326"/>
      <c r="C31" s="426" t="s">
        <v>46</v>
      </c>
      <c r="D31" s="426"/>
      <c r="E31" s="327"/>
      <c r="F31" s="156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</row>
    <row r="32" spans="1:237" s="41" customFormat="1" ht="15" customHeight="1">
      <c r="A32" s="35" t="s">
        <v>47</v>
      </c>
      <c r="B32" s="328"/>
      <c r="C32" s="427" t="s">
        <v>48</v>
      </c>
      <c r="D32" s="427"/>
      <c r="E32" s="329"/>
      <c r="F32" s="40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</row>
    <row r="33" spans="1:237" s="5" customFormat="1" ht="12.75" customHeight="1">
      <c r="A33" s="3"/>
      <c r="B33" s="330"/>
      <c r="C33" s="330"/>
      <c r="D33" s="330"/>
      <c r="E33" s="331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</row>
    <row r="34" spans="1:237" s="116" customFormat="1" ht="12.75" customHeight="1">
      <c r="A34" s="332"/>
      <c r="B34" s="333"/>
      <c r="C34" s="334"/>
      <c r="D34" s="334"/>
      <c r="E34" s="334"/>
      <c r="F34" s="33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</row>
    <row r="35" spans="1:237" s="5" customFormat="1" ht="12.75" customHeight="1">
      <c r="A35" s="165"/>
      <c r="B35" s="330"/>
      <c r="C35" s="330"/>
      <c r="D35" s="331"/>
      <c r="E35" s="331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</row>
    <row r="36" spans="1:237" s="5" customFormat="1" ht="12.75" customHeight="1">
      <c r="A36" s="159" t="s">
        <v>49</v>
      </c>
      <c r="B36" s="336"/>
      <c r="C36" s="418" t="s">
        <v>50</v>
      </c>
      <c r="D36" s="418"/>
      <c r="E36" s="331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</row>
  </sheetData>
  <mergeCells count="8">
    <mergeCell ref="C36:D36"/>
    <mergeCell ref="A2:A3"/>
    <mergeCell ref="B2:B3"/>
    <mergeCell ref="C2:C3"/>
    <mergeCell ref="D2:D3"/>
    <mergeCell ref="C30:D30"/>
    <mergeCell ref="C31:D31"/>
    <mergeCell ref="C32:D32"/>
  </mergeCells>
  <printOptions/>
  <pageMargins left="0.91" right="0.47" top="0.58" bottom="0.63" header="0.34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J175"/>
  <sheetViews>
    <sheetView zoomScale="115" zoomScaleNormal="115" workbookViewId="0" topLeftCell="A1">
      <selection activeCell="E35" sqref="E35"/>
    </sheetView>
  </sheetViews>
  <sheetFormatPr defaultColWidth="7.99609375" defaultRowHeight="15"/>
  <cols>
    <col min="1" max="1" width="29.88671875" style="5" customWidth="1"/>
    <col min="2" max="2" width="11.88671875" style="5" customWidth="1"/>
    <col min="3" max="3" width="12.88671875" style="5" customWidth="1"/>
    <col min="4" max="4" width="12.99609375" style="5" customWidth="1"/>
    <col min="5" max="5" width="12.4453125" style="5" customWidth="1"/>
    <col min="6" max="6" width="7.88671875" style="5" hidden="1" customWidth="1"/>
    <col min="7" max="9" width="7.99609375" style="5" hidden="1" customWidth="1"/>
    <col min="10" max="10" width="15.10546875" style="5" hidden="1" customWidth="1"/>
    <col min="11" max="11" width="13.6640625" style="5" hidden="1" customWidth="1"/>
    <col min="12" max="12" width="16.6640625" style="5" hidden="1" customWidth="1"/>
    <col min="13" max="13" width="10.5546875" style="5" hidden="1" customWidth="1"/>
    <col min="14" max="14" width="12.10546875" style="5" hidden="1" customWidth="1"/>
    <col min="15" max="15" width="10.77734375" style="5" hidden="1" customWidth="1"/>
    <col min="16" max="16" width="14.77734375" style="5" hidden="1" customWidth="1"/>
    <col min="17" max="17" width="7.99609375" style="5" hidden="1" customWidth="1"/>
    <col min="18" max="18" width="9.3359375" style="5" hidden="1" customWidth="1"/>
    <col min="19" max="19" width="9.6640625" style="5" hidden="1" customWidth="1"/>
    <col min="20" max="20" width="11.4453125" style="5" hidden="1" customWidth="1"/>
    <col min="21" max="30" width="7.99609375" style="5" hidden="1" customWidth="1"/>
    <col min="31" max="31" width="6.88671875" style="5" customWidth="1"/>
    <col min="32" max="32" width="10.77734375" style="5" customWidth="1"/>
    <col min="33" max="33" width="11.6640625" style="5" customWidth="1"/>
    <col min="34" max="34" width="10.77734375" style="5" customWidth="1"/>
    <col min="35" max="242" width="7.99609375" style="5" bestFit="1" customWidth="1"/>
    <col min="243" max="16384" width="7.99609375" style="5" customWidth="1"/>
  </cols>
  <sheetData>
    <row r="1" spans="1:218" ht="12.75">
      <c r="A1" s="4"/>
      <c r="B1" s="4"/>
      <c r="C1" s="4"/>
      <c r="D1" s="9"/>
      <c r="E1" s="9"/>
      <c r="F1" s="9"/>
      <c r="G1" s="9"/>
      <c r="H1" s="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</row>
    <row r="2" spans="1:218" ht="19.5" customHeight="1">
      <c r="A2" s="1" t="s">
        <v>3</v>
      </c>
      <c r="C2" s="408" t="s">
        <v>214</v>
      </c>
      <c r="D2" s="408"/>
      <c r="E2" s="40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</row>
    <row r="3" spans="1:218" ht="12.75" customHeight="1">
      <c r="A3" s="44" t="s">
        <v>215</v>
      </c>
      <c r="C3" s="409" t="s">
        <v>52</v>
      </c>
      <c r="D3" s="409"/>
      <c r="E3" s="40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</row>
    <row r="4" spans="1:218" ht="12.75" customHeight="1">
      <c r="A4" s="4"/>
      <c r="C4" s="409" t="s">
        <v>53</v>
      </c>
      <c r="D4" s="409"/>
      <c r="E4" s="409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</row>
    <row r="5" spans="1:218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</row>
    <row r="6" spans="1:218" s="144" customFormat="1" ht="18">
      <c r="A6" s="410" t="s">
        <v>216</v>
      </c>
      <c r="B6" s="410"/>
      <c r="C6" s="410"/>
      <c r="D6" s="410"/>
      <c r="E6" s="410"/>
      <c r="F6" s="45"/>
      <c r="G6" s="45"/>
      <c r="H6" s="45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</row>
    <row r="7" spans="1:218" s="144" customFormat="1" ht="18">
      <c r="A7" s="428" t="s">
        <v>217</v>
      </c>
      <c r="B7" s="428"/>
      <c r="C7" s="428"/>
      <c r="D7" s="428"/>
      <c r="E7" s="428"/>
      <c r="F7" s="145"/>
      <c r="G7" s="145"/>
      <c r="H7" s="145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</row>
    <row r="8" spans="1:218" ht="18" customHeight="1">
      <c r="A8" s="146"/>
      <c r="B8" s="146"/>
      <c r="C8" s="146"/>
      <c r="D8" s="146"/>
      <c r="E8" s="14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</row>
    <row r="9" spans="1:218" s="79" customFormat="1" ht="18" customHeight="1">
      <c r="A9" s="147" t="s">
        <v>218</v>
      </c>
      <c r="B9" s="147"/>
      <c r="C9" s="147"/>
      <c r="D9" s="147"/>
      <c r="E9" s="147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</row>
    <row r="10" spans="1:218" ht="18" customHeight="1">
      <c r="A10" s="147" t="s">
        <v>219</v>
      </c>
      <c r="B10" s="146"/>
      <c r="C10" s="148"/>
      <c r="D10" s="146"/>
      <c r="E10" s="14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</row>
    <row r="11" spans="1:218" ht="18" customHeight="1">
      <c r="A11" s="149" t="s">
        <v>220</v>
      </c>
      <c r="B11" s="146"/>
      <c r="C11" s="146"/>
      <c r="D11" s="149"/>
      <c r="E11" s="14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</row>
    <row r="12" spans="1:218" ht="18" customHeight="1">
      <c r="A12" s="149" t="s">
        <v>221</v>
      </c>
      <c r="B12" s="146"/>
      <c r="C12" s="146"/>
      <c r="D12" s="146"/>
      <c r="E12" s="146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</row>
    <row r="13" spans="1:218" ht="18" customHeight="1">
      <c r="A13" s="149" t="s">
        <v>222</v>
      </c>
      <c r="B13" s="146"/>
      <c r="C13" s="146"/>
      <c r="D13" s="146"/>
      <c r="E13" s="14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</row>
    <row r="14" spans="1:218" ht="18" customHeight="1">
      <c r="A14" s="149" t="s">
        <v>223</v>
      </c>
      <c r="B14" s="146"/>
      <c r="C14" s="146"/>
      <c r="D14" s="146"/>
      <c r="E14" s="14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</row>
    <row r="15" spans="1:218" ht="18" customHeight="1">
      <c r="A15" s="149" t="s">
        <v>224</v>
      </c>
      <c r="B15" s="146"/>
      <c r="C15" s="146"/>
      <c r="D15" s="146"/>
      <c r="E15" s="14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</row>
    <row r="16" spans="1:218" ht="18" customHeight="1">
      <c r="A16" s="149" t="s">
        <v>225</v>
      </c>
      <c r="B16" s="146"/>
      <c r="C16" s="146"/>
      <c r="D16" s="146"/>
      <c r="E16" s="14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</row>
    <row r="17" spans="1:218" ht="18" customHeight="1">
      <c r="A17" s="149" t="s">
        <v>226</v>
      </c>
      <c r="B17" s="146"/>
      <c r="C17" s="146"/>
      <c r="D17" s="146"/>
      <c r="E17" s="14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</row>
    <row r="18" spans="1:218" ht="18" customHeight="1">
      <c r="A18" s="150" t="s">
        <v>227</v>
      </c>
      <c r="B18" s="146"/>
      <c r="C18" s="146"/>
      <c r="D18" s="146"/>
      <c r="E18" s="14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</row>
    <row r="19" spans="1:218" ht="18" customHeight="1">
      <c r="A19" s="149" t="s">
        <v>228</v>
      </c>
      <c r="B19" s="146"/>
      <c r="C19" s="146"/>
      <c r="D19" s="146"/>
      <c r="E19" s="14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</row>
    <row r="20" spans="1:218" ht="18" customHeight="1">
      <c r="A20" s="149" t="s">
        <v>229</v>
      </c>
      <c r="B20" s="146"/>
      <c r="C20" s="146"/>
      <c r="D20" s="146"/>
      <c r="E20" s="146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</row>
    <row r="21" spans="1:218" ht="18" customHeight="1">
      <c r="A21" s="149" t="s">
        <v>230</v>
      </c>
      <c r="B21" s="146"/>
      <c r="C21" s="146"/>
      <c r="D21" s="146"/>
      <c r="E21" s="146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</row>
    <row r="22" spans="1:218" ht="18" customHeight="1">
      <c r="A22" s="149" t="s">
        <v>231</v>
      </c>
      <c r="B22" s="146"/>
      <c r="C22" s="146"/>
      <c r="D22" s="146"/>
      <c r="E22" s="146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</row>
    <row r="23" spans="1:218" ht="18" customHeight="1">
      <c r="A23" s="149" t="s">
        <v>232</v>
      </c>
      <c r="B23" s="146"/>
      <c r="C23" s="146"/>
      <c r="D23" s="146"/>
      <c r="E23" s="14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</row>
    <row r="24" spans="1:218" ht="18" customHeight="1">
      <c r="A24" s="149" t="s">
        <v>233</v>
      </c>
      <c r="B24" s="146"/>
      <c r="C24" s="146"/>
      <c r="D24" s="146"/>
      <c r="E24" s="146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</row>
    <row r="25" spans="1:218" ht="18" customHeight="1">
      <c r="A25" s="151" t="s">
        <v>234</v>
      </c>
      <c r="B25" s="146"/>
      <c r="C25" s="146"/>
      <c r="D25" s="146"/>
      <c r="E25" s="146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</row>
    <row r="26" spans="1:218" ht="18" customHeight="1">
      <c r="A26" s="149" t="s">
        <v>235</v>
      </c>
      <c r="B26" s="149" t="s">
        <v>236</v>
      </c>
      <c r="C26" s="146"/>
      <c r="D26" s="146"/>
      <c r="E26" s="14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</row>
    <row r="27" spans="1:218" ht="18" customHeight="1">
      <c r="A27" s="149" t="s">
        <v>237</v>
      </c>
      <c r="B27" s="146"/>
      <c r="C27" s="146"/>
      <c r="D27" s="146"/>
      <c r="E27" s="146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</row>
    <row r="28" spans="1:218" ht="18" customHeight="1">
      <c r="A28" s="149" t="s">
        <v>238</v>
      </c>
      <c r="B28" s="146"/>
      <c r="C28" s="146"/>
      <c r="D28" s="146"/>
      <c r="E28" s="146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</row>
    <row r="29" spans="1:218" ht="18" customHeight="1">
      <c r="A29" s="149" t="s">
        <v>239</v>
      </c>
      <c r="B29" s="146"/>
      <c r="C29" s="146"/>
      <c r="D29" s="146"/>
      <c r="E29" s="146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</row>
    <row r="30" spans="1:218" ht="18" customHeight="1">
      <c r="A30" s="149" t="s">
        <v>240</v>
      </c>
      <c r="B30" s="146"/>
      <c r="C30" s="146"/>
      <c r="D30" s="146"/>
      <c r="E30" s="146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</row>
    <row r="31" spans="1:218" ht="18" customHeight="1">
      <c r="A31" s="149" t="s">
        <v>241</v>
      </c>
      <c r="B31" s="146"/>
      <c r="C31" s="146"/>
      <c r="D31" s="146"/>
      <c r="E31" s="146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</row>
    <row r="32" spans="1:218" ht="18" customHeight="1">
      <c r="A32" s="149" t="s">
        <v>242</v>
      </c>
      <c r="B32" s="146"/>
      <c r="C32" s="146"/>
      <c r="D32" s="146"/>
      <c r="E32" s="146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</row>
    <row r="33" spans="1:218" ht="18" customHeight="1">
      <c r="A33" s="149" t="s">
        <v>243</v>
      </c>
      <c r="B33" s="146"/>
      <c r="C33" s="146"/>
      <c r="D33" s="146"/>
      <c r="E33" s="146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</row>
    <row r="34" spans="1:218" ht="18" customHeight="1">
      <c r="A34" s="149" t="s">
        <v>244</v>
      </c>
      <c r="B34" s="146"/>
      <c r="C34" s="146"/>
      <c r="D34" s="146"/>
      <c r="E34" s="146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</row>
    <row r="35" spans="1:218" ht="18" customHeight="1">
      <c r="A35" s="149" t="s">
        <v>245</v>
      </c>
      <c r="B35" s="146"/>
      <c r="C35" s="146"/>
      <c r="D35" s="146"/>
      <c r="E35" s="14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</row>
    <row r="36" spans="1:218" ht="18" customHeight="1">
      <c r="A36" s="149" t="s">
        <v>246</v>
      </c>
      <c r="B36" s="146"/>
      <c r="C36" s="146"/>
      <c r="D36" s="146"/>
      <c r="E36" s="14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</row>
    <row r="37" spans="1:218" ht="18" customHeight="1">
      <c r="A37" s="149" t="s">
        <v>247</v>
      </c>
      <c r="B37" s="146"/>
      <c r="C37" s="146"/>
      <c r="D37" s="146"/>
      <c r="E37" s="14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</row>
    <row r="38" spans="1:218" ht="18" customHeight="1">
      <c r="A38" s="149" t="s">
        <v>248</v>
      </c>
      <c r="B38" s="146"/>
      <c r="C38" s="146"/>
      <c r="D38" s="146"/>
      <c r="E38" s="14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</row>
    <row r="39" spans="1:218" ht="18" customHeight="1">
      <c r="A39" s="149" t="s">
        <v>249</v>
      </c>
      <c r="B39" s="146"/>
      <c r="C39" s="146"/>
      <c r="D39" s="146"/>
      <c r="E39" s="14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</row>
    <row r="40" spans="1:218" ht="18" customHeight="1">
      <c r="A40" s="149" t="s">
        <v>250</v>
      </c>
      <c r="B40" s="146"/>
      <c r="C40" s="146"/>
      <c r="D40" s="146"/>
      <c r="E40" s="14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</row>
    <row r="41" spans="1:218" ht="18" customHeight="1">
      <c r="A41" s="150"/>
      <c r="B41" s="146"/>
      <c r="C41" s="146"/>
      <c r="D41" s="146"/>
      <c r="E41" s="14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</row>
    <row r="42" spans="1:218" ht="18" customHeight="1">
      <c r="A42" s="147" t="s">
        <v>251</v>
      </c>
      <c r="B42" s="146"/>
      <c r="C42" s="146"/>
      <c r="D42" s="146"/>
      <c r="E42" s="146"/>
      <c r="F42" s="4"/>
      <c r="G42" s="4"/>
      <c r="H42" s="152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</row>
    <row r="43" spans="1:218" ht="18" customHeight="1">
      <c r="A43" s="146" t="s">
        <v>252</v>
      </c>
      <c r="B43" s="146"/>
      <c r="C43" s="146"/>
      <c r="D43" s="146"/>
      <c r="E43" s="146"/>
      <c r="F43" s="4"/>
      <c r="G43" s="4"/>
      <c r="H43" s="152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</row>
    <row r="44" spans="1:218" ht="18" customHeight="1">
      <c r="A44" s="153" t="s">
        <v>253</v>
      </c>
      <c r="B44" s="153"/>
      <c r="C44" s="153"/>
      <c r="D44" s="153"/>
      <c r="E44" s="146"/>
      <c r="F44" s="4"/>
      <c r="G44" s="4"/>
      <c r="H44" s="152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</row>
    <row r="45" spans="1:218" ht="18" customHeight="1">
      <c r="A45" s="149" t="s">
        <v>254</v>
      </c>
      <c r="B45" s="146"/>
      <c r="C45" s="148"/>
      <c r="D45" s="149"/>
      <c r="E45" s="146"/>
      <c r="F45" s="4"/>
      <c r="G45" s="4"/>
      <c r="H45" s="4"/>
      <c r="I45" s="4"/>
      <c r="J45" s="4"/>
      <c r="K45" s="4"/>
      <c r="L45" s="4"/>
      <c r="M45" s="4"/>
      <c r="N45" s="4"/>
      <c r="O45" s="15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</row>
    <row r="46" spans="1:218" ht="18" customHeight="1">
      <c r="A46" s="149" t="s">
        <v>255</v>
      </c>
      <c r="B46" s="146"/>
      <c r="C46" s="146"/>
      <c r="D46" s="149"/>
      <c r="E46" s="146"/>
      <c r="F46" s="4"/>
      <c r="G46" s="4"/>
      <c r="H46" s="4"/>
      <c r="I46" s="4"/>
      <c r="J46" s="4"/>
      <c r="K46" s="4"/>
      <c r="L46" s="4"/>
      <c r="M46" s="4"/>
      <c r="N46" s="4"/>
      <c r="O46" s="15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</row>
    <row r="47" spans="1:218" ht="18" customHeight="1">
      <c r="A47" s="146" t="s">
        <v>256</v>
      </c>
      <c r="B47" s="146"/>
      <c r="C47" s="146"/>
      <c r="D47" s="146"/>
      <c r="E47" s="146"/>
      <c r="F47" s="4"/>
      <c r="G47" s="4"/>
      <c r="H47" s="4"/>
      <c r="I47" s="4"/>
      <c r="J47" s="4"/>
      <c r="K47" s="4"/>
      <c r="L47" s="4"/>
      <c r="M47" s="4"/>
      <c r="N47" s="4"/>
      <c r="O47" s="15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</row>
    <row r="48" spans="1:218" s="79" customFormat="1" ht="18" customHeight="1">
      <c r="A48" s="147"/>
      <c r="B48" s="147"/>
      <c r="C48" s="147"/>
      <c r="D48" s="147"/>
      <c r="E48" s="147"/>
      <c r="F48" s="78"/>
      <c r="G48" s="78"/>
      <c r="H48" s="78"/>
      <c r="I48" s="78"/>
      <c r="J48" s="78"/>
      <c r="K48" s="78"/>
      <c r="L48" s="78"/>
      <c r="M48" s="78"/>
      <c r="N48" s="78"/>
      <c r="O48" s="155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</row>
    <row r="49" spans="1:218" ht="18" customHeight="1">
      <c r="A49" s="146" t="s">
        <v>257</v>
      </c>
      <c r="B49" s="146"/>
      <c r="C49" s="148"/>
      <c r="D49" s="146"/>
      <c r="E49" s="14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</row>
    <row r="50" spans="1:218" ht="18" customHeight="1">
      <c r="A50" s="149" t="s">
        <v>258</v>
      </c>
      <c r="B50" s="146"/>
      <c r="C50" s="146"/>
      <c r="D50" s="149"/>
      <c r="E50" s="14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</row>
    <row r="51" spans="1:218" ht="18" customHeight="1">
      <c r="A51" s="146" t="s">
        <v>259</v>
      </c>
      <c r="B51" s="146"/>
      <c r="C51" s="146"/>
      <c r="D51" s="146"/>
      <c r="E51" s="14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</row>
    <row r="52" spans="1:218" ht="18" customHeight="1">
      <c r="A52" s="146"/>
      <c r="B52" s="146"/>
      <c r="C52" s="146"/>
      <c r="D52" s="146"/>
      <c r="E52" s="14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</row>
    <row r="53" spans="1:218" s="157" customFormat="1" ht="18" customHeight="1">
      <c r="A53" s="147" t="s">
        <v>260</v>
      </c>
      <c r="B53" s="147"/>
      <c r="C53" s="147"/>
      <c r="D53" s="147"/>
      <c r="E53" s="146"/>
      <c r="F53" s="3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156"/>
      <c r="DR53" s="156"/>
      <c r="DS53" s="156"/>
      <c r="DT53" s="156"/>
      <c r="DU53" s="156"/>
      <c r="DV53" s="156"/>
      <c r="DW53" s="156"/>
      <c r="DX53" s="156"/>
      <c r="DY53" s="156"/>
      <c r="DZ53" s="156"/>
      <c r="EA53" s="156"/>
      <c r="EB53" s="156"/>
      <c r="EC53" s="156"/>
      <c r="ED53" s="156"/>
      <c r="EE53" s="156"/>
      <c r="EF53" s="156"/>
      <c r="EG53" s="156"/>
      <c r="EH53" s="156"/>
      <c r="EI53" s="156"/>
      <c r="EJ53" s="156"/>
      <c r="EK53" s="156"/>
      <c r="EL53" s="156"/>
      <c r="EM53" s="156"/>
      <c r="EN53" s="156"/>
      <c r="EO53" s="156"/>
      <c r="EP53" s="156"/>
      <c r="EQ53" s="156"/>
      <c r="ER53" s="156"/>
      <c r="ES53" s="156"/>
      <c r="ET53" s="156"/>
      <c r="EU53" s="156"/>
      <c r="EV53" s="156"/>
      <c r="EW53" s="156"/>
      <c r="EX53" s="156"/>
      <c r="EY53" s="156"/>
      <c r="EZ53" s="156"/>
      <c r="FA53" s="156"/>
      <c r="FB53" s="156"/>
      <c r="FC53" s="156"/>
      <c r="FD53" s="156"/>
      <c r="FE53" s="156"/>
      <c r="FF53" s="156"/>
      <c r="FG53" s="156"/>
      <c r="FH53" s="156"/>
      <c r="FI53" s="156"/>
      <c r="FJ53" s="156"/>
      <c r="FK53" s="156"/>
      <c r="FL53" s="156"/>
      <c r="FM53" s="156"/>
      <c r="FN53" s="156"/>
      <c r="FO53" s="156"/>
      <c r="FP53" s="156"/>
      <c r="FQ53" s="156"/>
      <c r="FR53" s="156"/>
      <c r="FS53" s="156"/>
      <c r="FT53" s="156"/>
      <c r="FU53" s="156"/>
      <c r="FV53" s="156"/>
      <c r="FW53" s="156"/>
      <c r="FX53" s="156"/>
      <c r="FY53" s="156"/>
      <c r="FZ53" s="156"/>
      <c r="GA53" s="156"/>
      <c r="GB53" s="156"/>
      <c r="GC53" s="156"/>
      <c r="GD53" s="156"/>
      <c r="GE53" s="156"/>
      <c r="GF53" s="156"/>
      <c r="GG53" s="156"/>
      <c r="GH53" s="156"/>
      <c r="GI53" s="156"/>
      <c r="GJ53" s="156"/>
      <c r="GK53" s="156"/>
      <c r="GL53" s="156"/>
      <c r="GM53" s="156"/>
      <c r="GN53" s="156"/>
      <c r="GO53" s="156"/>
      <c r="GP53" s="156"/>
      <c r="GQ53" s="156"/>
      <c r="GR53" s="156"/>
      <c r="GS53" s="156"/>
      <c r="GT53" s="156"/>
      <c r="GU53" s="156"/>
      <c r="GV53" s="156"/>
      <c r="GW53" s="156"/>
      <c r="GX53" s="156"/>
      <c r="GY53" s="156"/>
      <c r="GZ53" s="156"/>
      <c r="HA53" s="156"/>
      <c r="HB53" s="156"/>
      <c r="HC53" s="156"/>
      <c r="HD53" s="156"/>
      <c r="HE53" s="156"/>
      <c r="HF53" s="156"/>
      <c r="HG53" s="156"/>
      <c r="HH53" s="156"/>
      <c r="HI53" s="156"/>
      <c r="HJ53" s="156"/>
    </row>
    <row r="54" spans="1:218" s="158" customFormat="1" ht="18" customHeight="1">
      <c r="A54" s="146" t="s">
        <v>261</v>
      </c>
      <c r="B54" s="146"/>
      <c r="C54" s="146"/>
      <c r="D54" s="146"/>
      <c r="E54" s="146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</row>
    <row r="55" spans="1:218" s="158" customFormat="1" ht="18" customHeight="1">
      <c r="A55" s="146" t="s">
        <v>262</v>
      </c>
      <c r="B55" s="146"/>
      <c r="C55" s="146"/>
      <c r="D55" s="146"/>
      <c r="E55" s="146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</row>
    <row r="56" spans="1:218" s="158" customFormat="1" ht="18" customHeight="1">
      <c r="A56" s="146" t="s">
        <v>263</v>
      </c>
      <c r="B56" s="146"/>
      <c r="C56" s="146"/>
      <c r="D56" s="146"/>
      <c r="E56" s="146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</row>
    <row r="57" spans="1:218" s="158" customFormat="1" ht="18" customHeight="1">
      <c r="A57" s="146"/>
      <c r="B57" s="146"/>
      <c r="C57" s="146"/>
      <c r="D57" s="146"/>
      <c r="E57" s="146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</row>
    <row r="58" spans="1:218" s="158" customFormat="1" ht="18" customHeight="1">
      <c r="A58" s="147" t="s">
        <v>264</v>
      </c>
      <c r="B58" s="146"/>
      <c r="C58" s="146"/>
      <c r="D58" s="146"/>
      <c r="E58" s="146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</row>
    <row r="59" spans="1:218" s="158" customFormat="1" ht="18" customHeight="1">
      <c r="A59" s="146" t="s">
        <v>265</v>
      </c>
      <c r="B59" s="146"/>
      <c r="C59" s="146"/>
      <c r="D59" s="146"/>
      <c r="E59" s="146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</row>
    <row r="60" spans="1:218" s="157" customFormat="1" ht="18" customHeight="1">
      <c r="A60" s="147"/>
      <c r="B60" s="147"/>
      <c r="C60" s="147"/>
      <c r="D60" s="147"/>
      <c r="E60" s="147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56"/>
      <c r="DJ60" s="156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56"/>
      <c r="DV60" s="156"/>
      <c r="DW60" s="156"/>
      <c r="DX60" s="156"/>
      <c r="DY60" s="156"/>
      <c r="DZ60" s="156"/>
      <c r="EA60" s="156"/>
      <c r="EB60" s="156"/>
      <c r="EC60" s="156"/>
      <c r="ED60" s="156"/>
      <c r="EE60" s="156"/>
      <c r="EF60" s="156"/>
      <c r="EG60" s="156"/>
      <c r="EH60" s="156"/>
      <c r="EI60" s="156"/>
      <c r="EJ60" s="156"/>
      <c r="EK60" s="156"/>
      <c r="EL60" s="156"/>
      <c r="EM60" s="156"/>
      <c r="EN60" s="156"/>
      <c r="EO60" s="156"/>
      <c r="EP60" s="156"/>
      <c r="EQ60" s="156"/>
      <c r="ER60" s="156"/>
      <c r="ES60" s="156"/>
      <c r="ET60" s="156"/>
      <c r="EU60" s="156"/>
      <c r="EV60" s="156"/>
      <c r="EW60" s="156"/>
      <c r="EX60" s="156"/>
      <c r="EY60" s="156"/>
      <c r="EZ60" s="156"/>
      <c r="FA60" s="156"/>
      <c r="FB60" s="156"/>
      <c r="FC60" s="156"/>
      <c r="FD60" s="156"/>
      <c r="FE60" s="156"/>
      <c r="FF60" s="156"/>
      <c r="FG60" s="156"/>
      <c r="FH60" s="156"/>
      <c r="FI60" s="156"/>
      <c r="FJ60" s="156"/>
      <c r="FK60" s="156"/>
      <c r="FL60" s="156"/>
      <c r="FM60" s="156"/>
      <c r="FN60" s="156"/>
      <c r="FO60" s="156"/>
      <c r="FP60" s="156"/>
      <c r="FQ60" s="156"/>
      <c r="FR60" s="156"/>
      <c r="FS60" s="156"/>
      <c r="FT60" s="156"/>
      <c r="FU60" s="156"/>
      <c r="FV60" s="156"/>
      <c r="FW60" s="156"/>
      <c r="FX60" s="156"/>
      <c r="FY60" s="156"/>
      <c r="FZ60" s="156"/>
      <c r="GA60" s="156"/>
      <c r="GB60" s="156"/>
      <c r="GC60" s="156"/>
      <c r="GD60" s="156"/>
      <c r="GE60" s="156"/>
      <c r="GF60" s="156"/>
      <c r="GG60" s="156"/>
      <c r="GH60" s="156"/>
      <c r="GI60" s="156"/>
      <c r="GJ60" s="156"/>
      <c r="GK60" s="156"/>
      <c r="GL60" s="156"/>
      <c r="GM60" s="156"/>
      <c r="GN60" s="156"/>
      <c r="GO60" s="156"/>
      <c r="GP60" s="156"/>
      <c r="GQ60" s="156"/>
      <c r="GR60" s="156"/>
      <c r="GS60" s="156"/>
      <c r="GT60" s="156"/>
      <c r="GU60" s="156"/>
      <c r="GV60" s="156"/>
      <c r="GW60" s="156"/>
      <c r="GX60" s="156"/>
      <c r="GY60" s="156"/>
      <c r="GZ60" s="156"/>
      <c r="HA60" s="156"/>
      <c r="HB60" s="156"/>
      <c r="HC60" s="156"/>
      <c r="HD60" s="156"/>
      <c r="HE60" s="156"/>
      <c r="HF60" s="156"/>
      <c r="HG60" s="156"/>
      <c r="HH60" s="156"/>
      <c r="HI60" s="156"/>
      <c r="HJ60" s="156"/>
    </row>
    <row r="61" spans="1:218" s="157" customFormat="1" ht="18" customHeight="1">
      <c r="A61" s="146" t="s">
        <v>266</v>
      </c>
      <c r="B61" s="146"/>
      <c r="C61" s="146"/>
      <c r="D61" s="146"/>
      <c r="E61" s="147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6"/>
      <c r="DT61" s="156"/>
      <c r="DU61" s="156"/>
      <c r="DV61" s="156"/>
      <c r="DW61" s="156"/>
      <c r="DX61" s="156"/>
      <c r="DY61" s="156"/>
      <c r="DZ61" s="156"/>
      <c r="EA61" s="156"/>
      <c r="EB61" s="156"/>
      <c r="EC61" s="156"/>
      <c r="ED61" s="156"/>
      <c r="EE61" s="156"/>
      <c r="EF61" s="156"/>
      <c r="EG61" s="156"/>
      <c r="EH61" s="156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56"/>
      <c r="EU61" s="156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56"/>
      <c r="FH61" s="156"/>
      <c r="FI61" s="156"/>
      <c r="FJ61" s="156"/>
      <c r="FK61" s="156"/>
      <c r="FL61" s="156"/>
      <c r="FM61" s="156"/>
      <c r="FN61" s="156"/>
      <c r="FO61" s="156"/>
      <c r="FP61" s="156"/>
      <c r="FQ61" s="156"/>
      <c r="FR61" s="156"/>
      <c r="FS61" s="156"/>
      <c r="FT61" s="156"/>
      <c r="FU61" s="156"/>
      <c r="FV61" s="156"/>
      <c r="FW61" s="156"/>
      <c r="FX61" s="156"/>
      <c r="FY61" s="156"/>
      <c r="FZ61" s="156"/>
      <c r="GA61" s="156"/>
      <c r="GB61" s="156"/>
      <c r="GC61" s="156"/>
      <c r="GD61" s="156"/>
      <c r="GE61" s="156"/>
      <c r="GF61" s="156"/>
      <c r="GG61" s="156"/>
      <c r="GH61" s="156"/>
      <c r="GI61" s="156"/>
      <c r="GJ61" s="156"/>
      <c r="GK61" s="156"/>
      <c r="GL61" s="156"/>
      <c r="GM61" s="156"/>
      <c r="GN61" s="156"/>
      <c r="GO61" s="156"/>
      <c r="GP61" s="156"/>
      <c r="GQ61" s="156"/>
      <c r="GR61" s="156"/>
      <c r="GS61" s="156"/>
      <c r="GT61" s="156"/>
      <c r="GU61" s="156"/>
      <c r="GV61" s="156"/>
      <c r="GW61" s="156"/>
      <c r="GX61" s="156"/>
      <c r="GY61" s="156"/>
      <c r="GZ61" s="156"/>
      <c r="HA61" s="156"/>
      <c r="HB61" s="156"/>
      <c r="HC61" s="156"/>
      <c r="HD61" s="156"/>
      <c r="HE61" s="156"/>
      <c r="HF61" s="156"/>
      <c r="HG61" s="156"/>
      <c r="HH61" s="156"/>
      <c r="HI61" s="156"/>
      <c r="HJ61" s="156"/>
    </row>
    <row r="62" spans="1:218" s="158" customFormat="1" ht="18" customHeight="1">
      <c r="A62" s="146" t="s">
        <v>267</v>
      </c>
      <c r="B62" s="146"/>
      <c r="C62" s="146"/>
      <c r="D62" s="146"/>
      <c r="E62" s="146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</row>
    <row r="63" spans="1:218" s="158" customFormat="1" ht="18" customHeight="1">
      <c r="A63" s="146" t="s">
        <v>268</v>
      </c>
      <c r="B63" s="146"/>
      <c r="C63" s="146"/>
      <c r="D63" s="146"/>
      <c r="E63" s="146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</row>
    <row r="64" spans="1:218" s="158" customFormat="1" ht="18" customHeight="1">
      <c r="A64" s="146" t="s">
        <v>269</v>
      </c>
      <c r="B64" s="146"/>
      <c r="C64" s="146"/>
      <c r="D64" s="146"/>
      <c r="E64" s="146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</row>
    <row r="65" spans="1:218" s="158" customFormat="1" ht="18" customHeight="1">
      <c r="A65" s="146" t="s">
        <v>270</v>
      </c>
      <c r="B65" s="146"/>
      <c r="C65" s="146"/>
      <c r="D65" s="146"/>
      <c r="E65" s="146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</row>
    <row r="66" spans="1:218" s="158" customFormat="1" ht="18" customHeight="1">
      <c r="A66" s="146" t="s">
        <v>271</v>
      </c>
      <c r="B66" s="146"/>
      <c r="C66" s="146"/>
      <c r="D66" s="146"/>
      <c r="E66" s="146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</row>
    <row r="67" spans="1:218" s="158" customFormat="1" ht="18" customHeight="1">
      <c r="A67" s="146" t="s">
        <v>272</v>
      </c>
      <c r="B67" s="146"/>
      <c r="C67" s="146"/>
      <c r="D67" s="146"/>
      <c r="E67" s="146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</row>
    <row r="68" spans="1:218" s="158" customFormat="1" ht="18" customHeight="1">
      <c r="A68" s="146" t="s">
        <v>273</v>
      </c>
      <c r="B68" s="146"/>
      <c r="C68" s="146"/>
      <c r="D68" s="146"/>
      <c r="E68" s="146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</row>
    <row r="69" spans="1:218" s="158" customFormat="1" ht="18" customHeight="1">
      <c r="A69" s="146" t="s">
        <v>274</v>
      </c>
      <c r="B69" s="146"/>
      <c r="C69" s="146"/>
      <c r="D69" s="146"/>
      <c r="E69" s="146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</row>
    <row r="70" spans="1:218" s="158" customFormat="1" ht="18" customHeight="1">
      <c r="A70" s="146" t="s">
        <v>275</v>
      </c>
      <c r="B70" s="146"/>
      <c r="C70" s="146"/>
      <c r="D70" s="146"/>
      <c r="E70" s="146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</row>
    <row r="71" spans="1:218" s="158" customFormat="1" ht="18" customHeight="1">
      <c r="A71" s="146" t="s">
        <v>276</v>
      </c>
      <c r="B71" s="146"/>
      <c r="C71" s="146"/>
      <c r="D71" s="146"/>
      <c r="E71" s="146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</row>
    <row r="72" spans="1:218" s="158" customFormat="1" ht="18" customHeight="1">
      <c r="A72" s="146" t="s">
        <v>277</v>
      </c>
      <c r="B72" s="146"/>
      <c r="C72" s="146"/>
      <c r="D72" s="146"/>
      <c r="E72" s="146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</row>
    <row r="73" spans="1:218" s="158" customFormat="1" ht="18" customHeight="1">
      <c r="A73" s="146" t="s">
        <v>278</v>
      </c>
      <c r="B73" s="146"/>
      <c r="C73" s="146"/>
      <c r="D73" s="146"/>
      <c r="E73" s="146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</row>
    <row r="74" spans="1:218" s="158" customFormat="1" ht="18" customHeight="1">
      <c r="A74" s="146" t="s">
        <v>279</v>
      </c>
      <c r="B74" s="146"/>
      <c r="C74" s="146"/>
      <c r="D74" s="146"/>
      <c r="E74" s="146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</row>
    <row r="75" spans="1:218" s="158" customFormat="1" ht="18" customHeight="1">
      <c r="A75" s="146" t="s">
        <v>280</v>
      </c>
      <c r="B75" s="146"/>
      <c r="C75" s="146"/>
      <c r="D75" s="146"/>
      <c r="E75" s="146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</row>
    <row r="76" spans="1:218" s="158" customFormat="1" ht="18" customHeight="1">
      <c r="A76" s="146" t="s">
        <v>281</v>
      </c>
      <c r="B76" s="146"/>
      <c r="C76" s="146"/>
      <c r="D76" s="146"/>
      <c r="E76" s="146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</row>
    <row r="77" spans="1:218" s="158" customFormat="1" ht="18" customHeight="1">
      <c r="A77" s="146" t="s">
        <v>282</v>
      </c>
      <c r="B77" s="146"/>
      <c r="C77" s="146"/>
      <c r="D77" s="146"/>
      <c r="E77" s="146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</row>
    <row r="78" spans="1:218" s="158" customFormat="1" ht="18" customHeight="1">
      <c r="A78" s="146" t="s">
        <v>283</v>
      </c>
      <c r="B78" s="146"/>
      <c r="C78" s="146"/>
      <c r="D78" s="146"/>
      <c r="E78" s="146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</row>
    <row r="79" spans="1:218" s="158" customFormat="1" ht="18" customHeight="1">
      <c r="A79" s="146" t="s">
        <v>284</v>
      </c>
      <c r="B79" s="146"/>
      <c r="C79" s="146"/>
      <c r="D79" s="146"/>
      <c r="E79" s="146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</row>
    <row r="80" spans="1:218" s="158" customFormat="1" ht="18" customHeight="1">
      <c r="A80" s="146" t="s">
        <v>285</v>
      </c>
      <c r="B80" s="146"/>
      <c r="C80" s="146"/>
      <c r="D80" s="146"/>
      <c r="E80" s="146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</row>
    <row r="81" spans="1:218" s="158" customFormat="1" ht="18" customHeight="1">
      <c r="A81" s="146" t="s">
        <v>286</v>
      </c>
      <c r="B81" s="146"/>
      <c r="C81" s="146"/>
      <c r="D81" s="146"/>
      <c r="E81" s="146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</row>
    <row r="82" spans="1:218" s="158" customFormat="1" ht="18" customHeight="1">
      <c r="A82" s="146" t="s">
        <v>287</v>
      </c>
      <c r="B82" s="146"/>
      <c r="C82" s="146"/>
      <c r="D82" s="146"/>
      <c r="E82" s="146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</row>
    <row r="83" spans="1:218" s="158" customFormat="1" ht="18" customHeight="1">
      <c r="A83" s="146" t="s">
        <v>288</v>
      </c>
      <c r="B83" s="146"/>
      <c r="C83" s="146"/>
      <c r="D83" s="146"/>
      <c r="E83" s="146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</row>
    <row r="84" spans="1:218" s="158" customFormat="1" ht="18" customHeight="1">
      <c r="A84" s="146" t="s">
        <v>289</v>
      </c>
      <c r="B84" s="146"/>
      <c r="C84" s="146"/>
      <c r="D84" s="146"/>
      <c r="E84" s="146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</row>
    <row r="85" spans="1:218" s="158" customFormat="1" ht="18" customHeight="1">
      <c r="A85" s="146" t="s">
        <v>290</v>
      </c>
      <c r="B85" s="146"/>
      <c r="C85" s="146"/>
      <c r="D85" s="146"/>
      <c r="E85" s="146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</row>
    <row r="86" spans="1:218" s="157" customFormat="1" ht="18" customHeight="1">
      <c r="A86" s="147" t="s">
        <v>291</v>
      </c>
      <c r="B86" s="147"/>
      <c r="C86" s="147"/>
      <c r="D86" s="147"/>
      <c r="E86" s="147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6"/>
      <c r="BT86" s="156"/>
      <c r="BU86" s="156"/>
      <c r="BV86" s="156"/>
      <c r="BW86" s="156"/>
      <c r="BX86" s="156"/>
      <c r="BY86" s="156"/>
      <c r="BZ86" s="156"/>
      <c r="CA86" s="156"/>
      <c r="CB86" s="156"/>
      <c r="CC86" s="156"/>
      <c r="CD86" s="156"/>
      <c r="CE86" s="156"/>
      <c r="CF86" s="156"/>
      <c r="CG86" s="156"/>
      <c r="CH86" s="156"/>
      <c r="CI86" s="156"/>
      <c r="CJ86" s="156"/>
      <c r="CK86" s="156"/>
      <c r="CL86" s="156"/>
      <c r="CM86" s="156"/>
      <c r="CN86" s="156"/>
      <c r="CO86" s="156"/>
      <c r="CP86" s="156"/>
      <c r="CQ86" s="156"/>
      <c r="CR86" s="156"/>
      <c r="CS86" s="156"/>
      <c r="CT86" s="156"/>
      <c r="CU86" s="156"/>
      <c r="CV86" s="156"/>
      <c r="CW86" s="156"/>
      <c r="CX86" s="156"/>
      <c r="CY86" s="156"/>
      <c r="CZ86" s="156"/>
      <c r="DA86" s="156"/>
      <c r="DB86" s="156"/>
      <c r="DC86" s="156"/>
      <c r="DD86" s="156"/>
      <c r="DE86" s="156"/>
      <c r="DF86" s="156"/>
      <c r="DG86" s="156"/>
      <c r="DH86" s="156"/>
      <c r="DI86" s="156"/>
      <c r="DJ86" s="156"/>
      <c r="DK86" s="156"/>
      <c r="DL86" s="156"/>
      <c r="DM86" s="156"/>
      <c r="DN86" s="156"/>
      <c r="DO86" s="156"/>
      <c r="DP86" s="156"/>
      <c r="DQ86" s="156"/>
      <c r="DR86" s="156"/>
      <c r="DS86" s="156"/>
      <c r="DT86" s="156"/>
      <c r="DU86" s="156"/>
      <c r="DV86" s="156"/>
      <c r="DW86" s="156"/>
      <c r="DX86" s="156"/>
      <c r="DY86" s="156"/>
      <c r="DZ86" s="156"/>
      <c r="EA86" s="156"/>
      <c r="EB86" s="156"/>
      <c r="EC86" s="156"/>
      <c r="ED86" s="156"/>
      <c r="EE86" s="156"/>
      <c r="EF86" s="156"/>
      <c r="EG86" s="156"/>
      <c r="EH86" s="156"/>
      <c r="EI86" s="156"/>
      <c r="EJ86" s="156"/>
      <c r="EK86" s="156"/>
      <c r="EL86" s="156"/>
      <c r="EM86" s="156"/>
      <c r="EN86" s="156"/>
      <c r="EO86" s="156"/>
      <c r="EP86" s="156"/>
      <c r="EQ86" s="156"/>
      <c r="ER86" s="156"/>
      <c r="ES86" s="156"/>
      <c r="ET86" s="156"/>
      <c r="EU86" s="156"/>
      <c r="EV86" s="156"/>
      <c r="EW86" s="156"/>
      <c r="EX86" s="156"/>
      <c r="EY86" s="156"/>
      <c r="EZ86" s="156"/>
      <c r="FA86" s="156"/>
      <c r="FB86" s="156"/>
      <c r="FC86" s="156"/>
      <c r="FD86" s="156"/>
      <c r="FE86" s="156"/>
      <c r="FF86" s="156"/>
      <c r="FG86" s="156"/>
      <c r="FH86" s="156"/>
      <c r="FI86" s="156"/>
      <c r="FJ86" s="156"/>
      <c r="FK86" s="156"/>
      <c r="FL86" s="156"/>
      <c r="FM86" s="156"/>
      <c r="FN86" s="156"/>
      <c r="FO86" s="156"/>
      <c r="FP86" s="156"/>
      <c r="FQ86" s="156"/>
      <c r="FR86" s="156"/>
      <c r="FS86" s="156"/>
      <c r="FT86" s="156"/>
      <c r="FU86" s="156"/>
      <c r="FV86" s="156"/>
      <c r="FW86" s="156"/>
      <c r="FX86" s="156"/>
      <c r="FY86" s="156"/>
      <c r="FZ86" s="156"/>
      <c r="GA86" s="156"/>
      <c r="GB86" s="156"/>
      <c r="GC86" s="156"/>
      <c r="GD86" s="156"/>
      <c r="GE86" s="156"/>
      <c r="GF86" s="156"/>
      <c r="GG86" s="156"/>
      <c r="GH86" s="156"/>
      <c r="GI86" s="156"/>
      <c r="GJ86" s="156"/>
      <c r="GK86" s="156"/>
      <c r="GL86" s="156"/>
      <c r="GM86" s="156"/>
      <c r="GN86" s="156"/>
      <c r="GO86" s="156"/>
      <c r="GP86" s="156"/>
      <c r="GQ86" s="156"/>
      <c r="GR86" s="156"/>
      <c r="GS86" s="156"/>
      <c r="GT86" s="156"/>
      <c r="GU86" s="156"/>
      <c r="GV86" s="156"/>
      <c r="GW86" s="156"/>
      <c r="GX86" s="156"/>
      <c r="GY86" s="156"/>
      <c r="GZ86" s="156"/>
      <c r="HA86" s="156"/>
      <c r="HB86" s="156"/>
      <c r="HC86" s="156"/>
      <c r="HD86" s="156"/>
      <c r="HE86" s="156"/>
      <c r="HF86" s="156"/>
      <c r="HG86" s="156"/>
      <c r="HH86" s="156"/>
      <c r="HI86" s="156"/>
      <c r="HJ86" s="156"/>
    </row>
    <row r="87" spans="1:218" s="158" customFormat="1" ht="18" customHeight="1">
      <c r="A87" s="146" t="s">
        <v>292</v>
      </c>
      <c r="B87" s="146"/>
      <c r="C87" s="146"/>
      <c r="D87" s="146"/>
      <c r="E87" s="146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</row>
    <row r="88" spans="1:218" s="158" customFormat="1" ht="18" customHeight="1">
      <c r="A88" s="146" t="s">
        <v>293</v>
      </c>
      <c r="B88" s="146"/>
      <c r="C88" s="146"/>
      <c r="D88" s="146"/>
      <c r="E88" s="146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</row>
    <row r="89" spans="1:218" s="158" customFormat="1" ht="18" customHeight="1">
      <c r="A89" s="146" t="s">
        <v>294</v>
      </c>
      <c r="B89" s="146"/>
      <c r="C89" s="146"/>
      <c r="D89" s="146"/>
      <c r="E89" s="146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</row>
    <row r="90" spans="1:218" s="158" customFormat="1" ht="18" customHeight="1">
      <c r="A90" s="146" t="s">
        <v>295</v>
      </c>
      <c r="B90" s="146"/>
      <c r="C90" s="146"/>
      <c r="D90" s="146"/>
      <c r="E90" s="146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</row>
    <row r="91" spans="1:218" s="158" customFormat="1" ht="18" customHeight="1">
      <c r="A91" s="146" t="s">
        <v>296</v>
      </c>
      <c r="B91" s="146"/>
      <c r="C91" s="146"/>
      <c r="D91" s="146"/>
      <c r="E91" s="146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</row>
    <row r="92" spans="1:218" s="158" customFormat="1" ht="18" customHeight="1">
      <c r="A92" s="146" t="s">
        <v>297</v>
      </c>
      <c r="B92" s="146"/>
      <c r="C92" s="146"/>
      <c r="D92" s="146"/>
      <c r="E92" s="146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</row>
    <row r="93" spans="1:218" s="158" customFormat="1" ht="18" customHeight="1">
      <c r="A93" s="146" t="s">
        <v>298</v>
      </c>
      <c r="B93" s="146"/>
      <c r="C93" s="146"/>
      <c r="D93" s="146"/>
      <c r="E93" s="146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</row>
    <row r="94" spans="1:218" s="158" customFormat="1" ht="18" customHeight="1">
      <c r="A94" s="146" t="s">
        <v>299</v>
      </c>
      <c r="B94" s="146"/>
      <c r="C94" s="146"/>
      <c r="D94" s="146"/>
      <c r="E94" s="146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</row>
    <row r="95" spans="1:218" s="158" customFormat="1" ht="18" customHeight="1">
      <c r="A95" s="146" t="s">
        <v>300</v>
      </c>
      <c r="B95" s="146"/>
      <c r="C95" s="146"/>
      <c r="D95" s="146"/>
      <c r="E95" s="14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</row>
    <row r="96" spans="1:218" s="158" customFormat="1" ht="18" customHeight="1">
      <c r="A96" s="146" t="s">
        <v>301</v>
      </c>
      <c r="B96" s="146"/>
      <c r="C96" s="146"/>
      <c r="D96" s="146"/>
      <c r="E96" s="146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</row>
    <row r="97" spans="1:218" s="158" customFormat="1" ht="18" customHeight="1">
      <c r="A97" s="146" t="s">
        <v>302</v>
      </c>
      <c r="B97" s="146"/>
      <c r="C97" s="146"/>
      <c r="D97" s="146"/>
      <c r="E97" s="146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</row>
    <row r="98" spans="1:218" s="158" customFormat="1" ht="18" customHeight="1">
      <c r="A98" s="146" t="s">
        <v>303</v>
      </c>
      <c r="B98" s="146"/>
      <c r="C98" s="146"/>
      <c r="D98" s="146"/>
      <c r="E98" s="146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</row>
    <row r="99" spans="1:218" s="158" customFormat="1" ht="18" customHeight="1">
      <c r="A99" s="146" t="s">
        <v>304</v>
      </c>
      <c r="B99" s="146"/>
      <c r="C99" s="146"/>
      <c r="D99" s="146"/>
      <c r="E99" s="146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</row>
    <row r="100" spans="1:218" s="158" customFormat="1" ht="18" customHeight="1">
      <c r="A100" s="146" t="s">
        <v>305</v>
      </c>
      <c r="B100" s="146"/>
      <c r="C100" s="146"/>
      <c r="D100" s="146"/>
      <c r="E100" s="146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</row>
    <row r="101" spans="1:218" s="158" customFormat="1" ht="18" customHeight="1">
      <c r="A101" s="146" t="s">
        <v>306</v>
      </c>
      <c r="B101" s="146"/>
      <c r="C101" s="146"/>
      <c r="D101" s="146"/>
      <c r="E101" s="146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</row>
    <row r="102" spans="1:218" s="158" customFormat="1" ht="18" customHeight="1">
      <c r="A102" s="146" t="s">
        <v>307</v>
      </c>
      <c r="B102" s="146"/>
      <c r="C102" s="146"/>
      <c r="D102" s="146"/>
      <c r="E102" s="146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</row>
    <row r="103" spans="1:218" s="158" customFormat="1" ht="18" customHeight="1">
      <c r="A103" s="146" t="s">
        <v>308</v>
      </c>
      <c r="B103" s="146"/>
      <c r="C103" s="146"/>
      <c r="D103" s="146"/>
      <c r="E103" s="146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</row>
    <row r="104" spans="1:218" s="158" customFormat="1" ht="18" customHeight="1">
      <c r="A104" s="146" t="s">
        <v>309</v>
      </c>
      <c r="B104" s="146"/>
      <c r="C104" s="146"/>
      <c r="D104" s="146"/>
      <c r="E104" s="146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</row>
    <row r="105" spans="1:218" s="158" customFormat="1" ht="18" customHeight="1">
      <c r="A105" s="146" t="s">
        <v>310</v>
      </c>
      <c r="B105" s="146"/>
      <c r="C105" s="146"/>
      <c r="D105" s="146"/>
      <c r="E105" s="146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</row>
    <row r="106" spans="1:218" s="158" customFormat="1" ht="18" customHeight="1">
      <c r="A106" s="146" t="s">
        <v>311</v>
      </c>
      <c r="B106" s="146"/>
      <c r="C106" s="146"/>
      <c r="D106" s="146"/>
      <c r="E106" s="146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</row>
    <row r="107" spans="1:218" s="158" customFormat="1" ht="18" customHeight="1">
      <c r="A107" s="147" t="s">
        <v>312</v>
      </c>
      <c r="B107" s="147"/>
      <c r="C107" s="146"/>
      <c r="D107" s="146"/>
      <c r="E107" s="146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</row>
    <row r="108" spans="1:218" s="158" customFormat="1" ht="18" customHeight="1">
      <c r="A108" s="146"/>
      <c r="B108" s="146"/>
      <c r="C108" s="146"/>
      <c r="D108" s="146" t="s">
        <v>313</v>
      </c>
      <c r="E108" s="146"/>
      <c r="F108" s="3"/>
      <c r="G108" s="3"/>
      <c r="H108" s="3"/>
      <c r="I108" s="3"/>
      <c r="J108" s="3"/>
      <c r="K108" s="3"/>
      <c r="L108" s="3"/>
      <c r="M108" s="3"/>
      <c r="N108" s="159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</row>
    <row r="109" spans="1:218" s="158" customFormat="1" ht="26.25" customHeight="1">
      <c r="A109" s="160" t="s">
        <v>314</v>
      </c>
      <c r="B109" s="147"/>
      <c r="C109" s="161"/>
      <c r="D109" s="162" t="s">
        <v>315</v>
      </c>
      <c r="E109" s="162" t="s">
        <v>316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</row>
    <row r="110" spans="1:218" s="158" customFormat="1" ht="18" customHeight="1">
      <c r="A110" s="146" t="s">
        <v>317</v>
      </c>
      <c r="B110" s="146"/>
      <c r="C110" s="148"/>
      <c r="D110" s="146">
        <v>87185003</v>
      </c>
      <c r="E110" s="146">
        <v>31972637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</row>
    <row r="111" spans="1:218" s="158" customFormat="1" ht="18" customHeight="1">
      <c r="A111" s="146" t="s">
        <v>318</v>
      </c>
      <c r="B111" s="146"/>
      <c r="C111" s="148"/>
      <c r="D111" s="146">
        <v>1115478767</v>
      </c>
      <c r="E111" s="146">
        <v>3589996523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</row>
    <row r="112" spans="1:218" s="158" customFormat="1" ht="18" customHeight="1">
      <c r="A112" s="146" t="s">
        <v>319</v>
      </c>
      <c r="B112" s="146"/>
      <c r="C112" s="146"/>
      <c r="D112" s="146">
        <v>0</v>
      </c>
      <c r="E112" s="146">
        <v>0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</row>
    <row r="113" spans="1:218" s="158" customFormat="1" ht="18" customHeight="1">
      <c r="A113" s="146" t="s">
        <v>320</v>
      </c>
      <c r="B113" s="146"/>
      <c r="C113" s="146"/>
      <c r="D113" s="146">
        <v>0</v>
      </c>
      <c r="E113" s="146">
        <v>0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</row>
    <row r="114" spans="1:218" s="158" customFormat="1" ht="18" customHeight="1">
      <c r="A114" s="163" t="s">
        <v>321</v>
      </c>
      <c r="B114" s="147"/>
      <c r="C114" s="147"/>
      <c r="D114" s="147">
        <f>SUM(D110:D113)</f>
        <v>1202663770</v>
      </c>
      <c r="E114" s="147">
        <f>SUM(E110:E113)</f>
        <v>3621969160</v>
      </c>
      <c r="F114" s="3"/>
      <c r="G114" s="3"/>
      <c r="H114" s="3"/>
      <c r="I114" s="3"/>
      <c r="J114" s="3"/>
      <c r="K114" s="159"/>
      <c r="L114" s="16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</row>
    <row r="115" spans="1:218" s="158" customFormat="1" ht="18" customHeight="1">
      <c r="A115" s="160" t="s">
        <v>322</v>
      </c>
      <c r="B115" s="429" t="s">
        <v>315</v>
      </c>
      <c r="C115" s="429"/>
      <c r="D115" s="429" t="s">
        <v>316</v>
      </c>
      <c r="E115" s="429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</row>
    <row r="116" spans="1:218" s="158" customFormat="1" ht="18" customHeight="1">
      <c r="A116" s="160"/>
      <c r="B116" s="163" t="s">
        <v>323</v>
      </c>
      <c r="C116" s="163" t="s">
        <v>324</v>
      </c>
      <c r="D116" s="163" t="s">
        <v>323</v>
      </c>
      <c r="E116" s="163" t="s">
        <v>324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</row>
    <row r="117" spans="1:218" s="157" customFormat="1" ht="18" customHeight="1">
      <c r="A117" s="147" t="s">
        <v>325</v>
      </c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  <c r="BM117" s="156"/>
      <c r="BN117" s="156"/>
      <c r="BO117" s="156"/>
      <c r="BP117" s="156"/>
      <c r="BQ117" s="156"/>
      <c r="BR117" s="156"/>
      <c r="BS117" s="156"/>
      <c r="BT117" s="156"/>
      <c r="BU117" s="156"/>
      <c r="BV117" s="156"/>
      <c r="BW117" s="156"/>
      <c r="BX117" s="156"/>
      <c r="BY117" s="156"/>
      <c r="BZ117" s="156"/>
      <c r="CA117" s="156"/>
      <c r="CB117" s="156"/>
      <c r="CC117" s="156"/>
      <c r="CD117" s="156"/>
      <c r="CE117" s="156"/>
      <c r="CF117" s="156"/>
      <c r="CG117" s="156"/>
      <c r="CH117" s="156"/>
      <c r="CI117" s="156"/>
      <c r="CJ117" s="156"/>
      <c r="CK117" s="156"/>
      <c r="CL117" s="156"/>
      <c r="CM117" s="156"/>
      <c r="CN117" s="156"/>
      <c r="CO117" s="156"/>
      <c r="CP117" s="156"/>
      <c r="CQ117" s="156"/>
      <c r="CR117" s="156"/>
      <c r="CS117" s="156"/>
      <c r="CT117" s="156"/>
      <c r="CU117" s="156"/>
      <c r="CV117" s="156"/>
      <c r="CW117" s="156"/>
      <c r="CX117" s="156"/>
      <c r="CY117" s="156"/>
      <c r="CZ117" s="156"/>
      <c r="DA117" s="156"/>
      <c r="DB117" s="156"/>
      <c r="DC117" s="156"/>
      <c r="DD117" s="156"/>
      <c r="DE117" s="156"/>
      <c r="DF117" s="156"/>
      <c r="DG117" s="156"/>
      <c r="DH117" s="156"/>
      <c r="DI117" s="156"/>
      <c r="DJ117" s="156"/>
      <c r="DK117" s="156"/>
      <c r="DL117" s="156"/>
      <c r="DM117" s="156"/>
      <c r="DN117" s="156"/>
      <c r="DO117" s="156"/>
      <c r="DP117" s="156"/>
      <c r="DQ117" s="156"/>
      <c r="DR117" s="156"/>
      <c r="DS117" s="156"/>
      <c r="DT117" s="156"/>
      <c r="DU117" s="156"/>
      <c r="DV117" s="156"/>
      <c r="DW117" s="156"/>
      <c r="DX117" s="156"/>
      <c r="DY117" s="156"/>
      <c r="DZ117" s="156"/>
      <c r="EA117" s="156"/>
      <c r="EB117" s="156"/>
      <c r="EC117" s="156"/>
      <c r="ED117" s="156"/>
      <c r="EE117" s="156"/>
      <c r="EF117" s="156"/>
      <c r="EG117" s="156"/>
      <c r="EH117" s="156"/>
      <c r="EI117" s="156"/>
      <c r="EJ117" s="156"/>
      <c r="EK117" s="156"/>
      <c r="EL117" s="156"/>
      <c r="EM117" s="156"/>
      <c r="EN117" s="156"/>
      <c r="EO117" s="156"/>
      <c r="EP117" s="156"/>
      <c r="EQ117" s="156"/>
      <c r="ER117" s="156"/>
      <c r="ES117" s="156"/>
      <c r="ET117" s="156"/>
      <c r="EU117" s="156"/>
      <c r="EV117" s="156"/>
      <c r="EW117" s="156"/>
      <c r="EX117" s="156"/>
      <c r="EY117" s="156"/>
      <c r="EZ117" s="156"/>
      <c r="FA117" s="156"/>
      <c r="FB117" s="156"/>
      <c r="FC117" s="156"/>
      <c r="FD117" s="156"/>
      <c r="FE117" s="156"/>
      <c r="FF117" s="156"/>
      <c r="FG117" s="156"/>
      <c r="FH117" s="156"/>
      <c r="FI117" s="156"/>
      <c r="FJ117" s="156"/>
      <c r="FK117" s="156"/>
      <c r="FL117" s="156"/>
      <c r="FM117" s="156"/>
      <c r="FN117" s="156"/>
      <c r="FO117" s="156"/>
      <c r="FP117" s="156"/>
      <c r="FQ117" s="156"/>
      <c r="FR117" s="156"/>
      <c r="FS117" s="156"/>
      <c r="FT117" s="156"/>
      <c r="FU117" s="156"/>
      <c r="FV117" s="156"/>
      <c r="FW117" s="156"/>
      <c r="FX117" s="156"/>
      <c r="FY117" s="156"/>
      <c r="FZ117" s="156"/>
      <c r="GA117" s="156"/>
      <c r="GB117" s="156"/>
      <c r="GC117" s="156"/>
      <c r="GD117" s="156"/>
      <c r="GE117" s="156"/>
      <c r="GF117" s="156"/>
      <c r="GG117" s="156"/>
      <c r="GH117" s="156"/>
      <c r="GI117" s="156"/>
      <c r="GJ117" s="156"/>
      <c r="GK117" s="156"/>
      <c r="GL117" s="156"/>
      <c r="GM117" s="156"/>
      <c r="GN117" s="156"/>
      <c r="GO117" s="156"/>
      <c r="GP117" s="156"/>
      <c r="GQ117" s="156"/>
      <c r="GR117" s="156"/>
      <c r="GS117" s="156"/>
      <c r="GT117" s="156"/>
      <c r="GU117" s="156"/>
      <c r="GV117" s="156"/>
      <c r="GW117" s="156"/>
      <c r="GX117" s="156"/>
      <c r="GY117" s="156"/>
      <c r="GZ117" s="156"/>
      <c r="HA117" s="156"/>
      <c r="HB117" s="156"/>
      <c r="HC117" s="156"/>
      <c r="HD117" s="156"/>
      <c r="HE117" s="156"/>
      <c r="HF117" s="156"/>
      <c r="HG117" s="156"/>
      <c r="HH117" s="156"/>
      <c r="HI117" s="156"/>
      <c r="HJ117" s="156"/>
    </row>
    <row r="118" spans="1:218" s="158" customFormat="1" ht="18" customHeight="1">
      <c r="A118" s="146" t="s">
        <v>326</v>
      </c>
      <c r="B118" s="146">
        <v>0</v>
      </c>
      <c r="C118" s="146">
        <v>0</v>
      </c>
      <c r="D118" s="3">
        <v>51900</v>
      </c>
      <c r="E118" s="146">
        <v>1112995500</v>
      </c>
      <c r="F118" s="3"/>
      <c r="G118" s="3"/>
      <c r="H118" s="3"/>
      <c r="I118" s="3"/>
      <c r="J118" s="3"/>
      <c r="K118" s="3"/>
      <c r="L118" s="3"/>
      <c r="M118" s="3"/>
      <c r="N118" s="3"/>
      <c r="O118" s="165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</row>
    <row r="119" spans="1:218" s="158" customFormat="1" ht="18" customHeight="1">
      <c r="A119" s="146" t="s">
        <v>327</v>
      </c>
      <c r="B119" s="146">
        <v>12035</v>
      </c>
      <c r="C119" s="146">
        <v>376226135</v>
      </c>
      <c r="D119" s="3">
        <v>12035</v>
      </c>
      <c r="E119" s="146">
        <v>376226135</v>
      </c>
      <c r="F119" s="3"/>
      <c r="G119" s="3"/>
      <c r="H119" s="3"/>
      <c r="I119" s="3"/>
      <c r="J119" s="3"/>
      <c r="K119" s="3"/>
      <c r="L119" s="3"/>
      <c r="M119" s="3"/>
      <c r="N119" s="3"/>
      <c r="O119" s="165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</row>
    <row r="120" spans="1:218" s="158" customFormat="1" ht="18" customHeight="1">
      <c r="A120" s="146" t="s">
        <v>328</v>
      </c>
      <c r="B120" s="146">
        <v>326650</v>
      </c>
      <c r="C120" s="146">
        <v>12396278523</v>
      </c>
      <c r="D120" s="3">
        <v>642500</v>
      </c>
      <c r="E120" s="146">
        <v>20017730000</v>
      </c>
      <c r="F120" s="3"/>
      <c r="G120" s="3"/>
      <c r="H120" s="3"/>
      <c r="I120" s="3"/>
      <c r="J120" s="3"/>
      <c r="K120" s="3"/>
      <c r="L120" s="3"/>
      <c r="M120" s="3"/>
      <c r="N120" s="3"/>
      <c r="O120" s="165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</row>
    <row r="121" spans="1:218" s="158" customFormat="1" ht="18" customHeight="1">
      <c r="A121" s="146" t="s">
        <v>329</v>
      </c>
      <c r="B121" s="146">
        <v>1287400</v>
      </c>
      <c r="C121" s="146">
        <v>20626069491</v>
      </c>
      <c r="D121" s="3">
        <v>919300</v>
      </c>
      <c r="E121" s="146">
        <v>16023385806</v>
      </c>
      <c r="F121" s="3"/>
      <c r="G121" s="3"/>
      <c r="H121" s="3"/>
      <c r="I121" s="3"/>
      <c r="J121" s="3"/>
      <c r="K121" s="3"/>
      <c r="L121" s="3"/>
      <c r="M121" s="3"/>
      <c r="N121" s="3"/>
      <c r="O121" s="165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</row>
    <row r="122" spans="1:218" s="158" customFormat="1" ht="18" customHeight="1">
      <c r="A122" s="163" t="s">
        <v>330</v>
      </c>
      <c r="B122" s="147">
        <f>SUM(B118:B121)</f>
        <v>1626085</v>
      </c>
      <c r="C122" s="147">
        <f>SUM(C118:C121)</f>
        <v>33398574149</v>
      </c>
      <c r="D122" s="147">
        <f>SUM(D118:D121)</f>
        <v>1625735</v>
      </c>
      <c r="E122" s="147">
        <f>SUM(E118:E121)</f>
        <v>37530337441</v>
      </c>
      <c r="F122" s="3"/>
      <c r="G122" s="3"/>
      <c r="H122" s="3"/>
      <c r="I122" s="3"/>
      <c r="J122" s="3"/>
      <c r="K122" s="3"/>
      <c r="L122" s="3"/>
      <c r="M122" s="3"/>
      <c r="N122" s="3"/>
      <c r="O122" s="165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</row>
    <row r="123" spans="1:218" s="158" customFormat="1" ht="18" customHeight="1">
      <c r="A123" s="147" t="s">
        <v>331</v>
      </c>
      <c r="B123" s="147">
        <v>0</v>
      </c>
      <c r="C123" s="147">
        <v>17184229905</v>
      </c>
      <c r="D123" s="156">
        <v>0</v>
      </c>
      <c r="E123" s="147">
        <v>584229905</v>
      </c>
      <c r="F123" s="3"/>
      <c r="G123" s="3"/>
      <c r="H123" s="3"/>
      <c r="I123" s="3"/>
      <c r="J123" s="3"/>
      <c r="K123" s="3"/>
      <c r="L123" s="3"/>
      <c r="M123" s="3"/>
      <c r="N123" s="3"/>
      <c r="O123" s="165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</row>
    <row r="124" spans="1:218" s="158" customFormat="1" ht="18" customHeight="1">
      <c r="A124" s="147" t="s">
        <v>332</v>
      </c>
      <c r="B124" s="147">
        <v>1561800</v>
      </c>
      <c r="C124" s="166">
        <v>-4860662801</v>
      </c>
      <c r="D124" s="166">
        <v>1561800</v>
      </c>
      <c r="E124" s="166">
        <v>-4860662801</v>
      </c>
      <c r="F124" s="3"/>
      <c r="G124" s="3"/>
      <c r="H124" s="3"/>
      <c r="I124" s="3"/>
      <c r="J124" s="3"/>
      <c r="K124" s="3"/>
      <c r="L124" s="3"/>
      <c r="M124" s="3"/>
      <c r="N124" s="3"/>
      <c r="O124" s="165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</row>
    <row r="125" spans="1:218" s="157" customFormat="1" ht="18" customHeight="1">
      <c r="A125" s="147" t="s">
        <v>333</v>
      </c>
      <c r="B125" s="147"/>
      <c r="C125" s="147">
        <f>SUM(C122:C124)</f>
        <v>45722141253</v>
      </c>
      <c r="D125" s="147"/>
      <c r="E125" s="147">
        <f>SUM(E122:E124)</f>
        <v>33253904545</v>
      </c>
      <c r="F125" s="156"/>
      <c r="G125" s="156"/>
      <c r="H125" s="156"/>
      <c r="I125" s="156"/>
      <c r="J125" s="156"/>
      <c r="K125" s="156"/>
      <c r="L125" s="156"/>
      <c r="M125" s="156"/>
      <c r="N125" s="156"/>
      <c r="O125" s="167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  <c r="BH125" s="156"/>
      <c r="BI125" s="156"/>
      <c r="BJ125" s="156"/>
      <c r="BK125" s="156"/>
      <c r="BL125" s="156"/>
      <c r="BM125" s="156"/>
      <c r="BN125" s="156"/>
      <c r="BO125" s="156"/>
      <c r="BP125" s="156"/>
      <c r="BQ125" s="156"/>
      <c r="BR125" s="156"/>
      <c r="BS125" s="156"/>
      <c r="BT125" s="156"/>
      <c r="BU125" s="156"/>
      <c r="BV125" s="156"/>
      <c r="BW125" s="156"/>
      <c r="BX125" s="156"/>
      <c r="BY125" s="156"/>
      <c r="BZ125" s="156"/>
      <c r="CA125" s="156"/>
      <c r="CB125" s="156"/>
      <c r="CC125" s="156"/>
      <c r="CD125" s="156"/>
      <c r="CE125" s="156"/>
      <c r="CF125" s="156"/>
      <c r="CG125" s="156"/>
      <c r="CH125" s="156"/>
      <c r="CI125" s="156"/>
      <c r="CJ125" s="156"/>
      <c r="CK125" s="156"/>
      <c r="CL125" s="156"/>
      <c r="CM125" s="156"/>
      <c r="CN125" s="156"/>
      <c r="CO125" s="156"/>
      <c r="CP125" s="156"/>
      <c r="CQ125" s="156"/>
      <c r="CR125" s="156"/>
      <c r="CS125" s="156"/>
      <c r="CT125" s="156"/>
      <c r="CU125" s="156"/>
      <c r="CV125" s="156"/>
      <c r="CW125" s="156"/>
      <c r="CX125" s="156"/>
      <c r="CY125" s="156"/>
      <c r="CZ125" s="156"/>
      <c r="DA125" s="156"/>
      <c r="DB125" s="156"/>
      <c r="DC125" s="156"/>
      <c r="DD125" s="156"/>
      <c r="DE125" s="156"/>
      <c r="DF125" s="156"/>
      <c r="DG125" s="156"/>
      <c r="DH125" s="156"/>
      <c r="DI125" s="156"/>
      <c r="DJ125" s="156"/>
      <c r="DK125" s="156"/>
      <c r="DL125" s="156"/>
      <c r="DM125" s="156"/>
      <c r="DN125" s="156"/>
      <c r="DO125" s="156"/>
      <c r="DP125" s="156"/>
      <c r="DQ125" s="156"/>
      <c r="DR125" s="156"/>
      <c r="DS125" s="156"/>
      <c r="DT125" s="156"/>
      <c r="DU125" s="156"/>
      <c r="DV125" s="156"/>
      <c r="DW125" s="156"/>
      <c r="DX125" s="156"/>
      <c r="DY125" s="156"/>
      <c r="DZ125" s="156"/>
      <c r="EA125" s="156"/>
      <c r="EB125" s="156"/>
      <c r="EC125" s="156"/>
      <c r="ED125" s="156"/>
      <c r="EE125" s="156"/>
      <c r="EF125" s="156"/>
      <c r="EG125" s="156"/>
      <c r="EH125" s="156"/>
      <c r="EI125" s="156"/>
      <c r="EJ125" s="156"/>
      <c r="EK125" s="156"/>
      <c r="EL125" s="156"/>
      <c r="EM125" s="156"/>
      <c r="EN125" s="156"/>
      <c r="EO125" s="156"/>
      <c r="EP125" s="156"/>
      <c r="EQ125" s="156"/>
      <c r="ER125" s="156"/>
      <c r="ES125" s="156"/>
      <c r="ET125" s="156"/>
      <c r="EU125" s="156"/>
      <c r="EV125" s="156"/>
      <c r="EW125" s="156"/>
      <c r="EX125" s="156"/>
      <c r="EY125" s="156"/>
      <c r="EZ125" s="156"/>
      <c r="FA125" s="156"/>
      <c r="FB125" s="156"/>
      <c r="FC125" s="156"/>
      <c r="FD125" s="156"/>
      <c r="FE125" s="156"/>
      <c r="FF125" s="156"/>
      <c r="FG125" s="156"/>
      <c r="FH125" s="156"/>
      <c r="FI125" s="156"/>
      <c r="FJ125" s="156"/>
      <c r="FK125" s="156"/>
      <c r="FL125" s="156"/>
      <c r="FM125" s="156"/>
      <c r="FN125" s="156"/>
      <c r="FO125" s="156"/>
      <c r="FP125" s="156"/>
      <c r="FQ125" s="156"/>
      <c r="FR125" s="156"/>
      <c r="FS125" s="156"/>
      <c r="FT125" s="156"/>
      <c r="FU125" s="156"/>
      <c r="FV125" s="156"/>
      <c r="FW125" s="156"/>
      <c r="FX125" s="156"/>
      <c r="FY125" s="156"/>
      <c r="FZ125" s="156"/>
      <c r="GA125" s="156"/>
      <c r="GB125" s="156"/>
      <c r="GC125" s="156"/>
      <c r="GD125" s="156"/>
      <c r="GE125" s="156"/>
      <c r="GF125" s="156"/>
      <c r="GG125" s="156"/>
      <c r="GH125" s="156"/>
      <c r="GI125" s="156"/>
      <c r="GJ125" s="156"/>
      <c r="GK125" s="156"/>
      <c r="GL125" s="156"/>
      <c r="GM125" s="156"/>
      <c r="GN125" s="156"/>
      <c r="GO125" s="156"/>
      <c r="GP125" s="156"/>
      <c r="GQ125" s="156"/>
      <c r="GR125" s="156"/>
      <c r="GS125" s="156"/>
      <c r="GT125" s="156"/>
      <c r="GU125" s="156"/>
      <c r="GV125" s="156"/>
      <c r="GW125" s="156"/>
      <c r="GX125" s="156"/>
      <c r="GY125" s="156"/>
      <c r="GZ125" s="156"/>
      <c r="HA125" s="156"/>
      <c r="HB125" s="156"/>
      <c r="HC125" s="156"/>
      <c r="HD125" s="156"/>
      <c r="HE125" s="156"/>
      <c r="HF125" s="156"/>
      <c r="HG125" s="156"/>
      <c r="HH125" s="156"/>
      <c r="HI125" s="156"/>
      <c r="HJ125" s="156"/>
    </row>
    <row r="126" spans="1:218" s="158" customFormat="1" ht="30" customHeight="1">
      <c r="A126" s="160" t="s">
        <v>334</v>
      </c>
      <c r="B126" s="146"/>
      <c r="C126" s="146"/>
      <c r="D126" s="162" t="s">
        <v>315</v>
      </c>
      <c r="E126" s="162" t="s">
        <v>316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</row>
    <row r="127" spans="1:218" s="158" customFormat="1" ht="18" customHeight="1">
      <c r="A127" s="146" t="s">
        <v>335</v>
      </c>
      <c r="B127" s="146"/>
      <c r="C127" s="146"/>
      <c r="D127" s="168">
        <v>0</v>
      </c>
      <c r="E127" s="146">
        <v>0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</row>
    <row r="128" spans="1:218" s="158" customFormat="1" ht="18" customHeight="1">
      <c r="A128" s="146" t="s">
        <v>336</v>
      </c>
      <c r="B128" s="146"/>
      <c r="C128" s="146"/>
      <c r="D128" s="146">
        <v>0</v>
      </c>
      <c r="E128" s="146">
        <v>2475000000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</row>
    <row r="129" spans="1:218" s="158" customFormat="1" ht="18" customHeight="1">
      <c r="A129" s="146" t="s">
        <v>337</v>
      </c>
      <c r="B129" s="146"/>
      <c r="C129" s="148"/>
      <c r="D129" s="146">
        <v>0</v>
      </c>
      <c r="E129" s="146">
        <v>0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</row>
    <row r="130" spans="1:218" s="158" customFormat="1" ht="18" customHeight="1">
      <c r="A130" s="146" t="s">
        <v>338</v>
      </c>
      <c r="B130" s="146"/>
      <c r="C130" s="146"/>
      <c r="D130" s="146">
        <v>8658890358</v>
      </c>
      <c r="E130" s="149">
        <v>97798856</v>
      </c>
      <c r="F130" s="3"/>
      <c r="G130" s="3"/>
      <c r="H130" s="3"/>
      <c r="I130" s="3"/>
      <c r="J130" s="3"/>
      <c r="K130" s="3"/>
      <c r="L130" s="3"/>
      <c r="M130" s="3"/>
      <c r="N130" s="3"/>
      <c r="O130" s="165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</row>
    <row r="131" spans="1:218" s="157" customFormat="1" ht="18" customHeight="1">
      <c r="A131" s="163" t="s">
        <v>321</v>
      </c>
      <c r="B131" s="147"/>
      <c r="C131" s="147"/>
      <c r="D131" s="147">
        <f>SUM(D127:D130)</f>
        <v>8658890358</v>
      </c>
      <c r="E131" s="147">
        <f>SUM(E127:E130)</f>
        <v>2572798856</v>
      </c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3"/>
      <c r="AF131" s="3"/>
      <c r="AG131" s="3"/>
      <c r="AH131" s="3"/>
      <c r="AI131" s="3"/>
      <c r="AJ131" s="3"/>
      <c r="AK131" s="3"/>
      <c r="AL131" s="3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  <c r="BI131" s="156"/>
      <c r="BJ131" s="156"/>
      <c r="BK131" s="156"/>
      <c r="BL131" s="156"/>
      <c r="BM131" s="156"/>
      <c r="BN131" s="156"/>
      <c r="BO131" s="156"/>
      <c r="BP131" s="156"/>
      <c r="BQ131" s="156"/>
      <c r="BR131" s="156"/>
      <c r="BS131" s="156"/>
      <c r="BT131" s="156"/>
      <c r="BU131" s="156"/>
      <c r="BV131" s="156"/>
      <c r="BW131" s="156"/>
      <c r="BX131" s="156"/>
      <c r="BY131" s="156"/>
      <c r="BZ131" s="156"/>
      <c r="CA131" s="156"/>
      <c r="CB131" s="156"/>
      <c r="CC131" s="156"/>
      <c r="CD131" s="156"/>
      <c r="CE131" s="156"/>
      <c r="CF131" s="156"/>
      <c r="CG131" s="156"/>
      <c r="CH131" s="156"/>
      <c r="CI131" s="156"/>
      <c r="CJ131" s="156"/>
      <c r="CK131" s="156"/>
      <c r="CL131" s="156"/>
      <c r="CM131" s="156"/>
      <c r="CN131" s="156"/>
      <c r="CO131" s="156"/>
      <c r="CP131" s="156"/>
      <c r="CQ131" s="156"/>
      <c r="CR131" s="156"/>
      <c r="CS131" s="156"/>
      <c r="CT131" s="156"/>
      <c r="CU131" s="156"/>
      <c r="CV131" s="156"/>
      <c r="CW131" s="156"/>
      <c r="CX131" s="156"/>
      <c r="CY131" s="156"/>
      <c r="CZ131" s="156"/>
      <c r="DA131" s="156"/>
      <c r="DB131" s="156"/>
      <c r="DC131" s="156"/>
      <c r="DD131" s="156"/>
      <c r="DE131" s="156"/>
      <c r="DF131" s="156"/>
      <c r="DG131" s="156"/>
      <c r="DH131" s="156"/>
      <c r="DI131" s="156"/>
      <c r="DJ131" s="156"/>
      <c r="DK131" s="156"/>
      <c r="DL131" s="156"/>
      <c r="DM131" s="156"/>
      <c r="DN131" s="156"/>
      <c r="DO131" s="156"/>
      <c r="DP131" s="156"/>
      <c r="DQ131" s="156"/>
      <c r="DR131" s="156"/>
      <c r="DS131" s="156"/>
      <c r="DT131" s="156"/>
      <c r="DU131" s="156"/>
      <c r="DV131" s="156"/>
      <c r="DW131" s="156"/>
      <c r="DX131" s="156"/>
      <c r="DY131" s="156"/>
      <c r="DZ131" s="156"/>
      <c r="EA131" s="156"/>
      <c r="EB131" s="156"/>
      <c r="EC131" s="156"/>
      <c r="ED131" s="156"/>
      <c r="EE131" s="156"/>
      <c r="EF131" s="156"/>
      <c r="EG131" s="156"/>
      <c r="EH131" s="156"/>
      <c r="EI131" s="156"/>
      <c r="EJ131" s="156"/>
      <c r="EK131" s="156"/>
      <c r="EL131" s="156"/>
      <c r="EM131" s="156"/>
      <c r="EN131" s="156"/>
      <c r="EO131" s="156"/>
      <c r="EP131" s="156"/>
      <c r="EQ131" s="156"/>
      <c r="ER131" s="156"/>
      <c r="ES131" s="156"/>
      <c r="ET131" s="156"/>
      <c r="EU131" s="156"/>
      <c r="EV131" s="156"/>
      <c r="EW131" s="156"/>
      <c r="EX131" s="156"/>
      <c r="EY131" s="156"/>
      <c r="EZ131" s="156"/>
      <c r="FA131" s="156"/>
      <c r="FB131" s="156"/>
      <c r="FC131" s="156"/>
      <c r="FD131" s="156"/>
      <c r="FE131" s="156"/>
      <c r="FF131" s="156"/>
      <c r="FG131" s="156"/>
      <c r="FH131" s="156"/>
      <c r="FI131" s="156"/>
      <c r="FJ131" s="156"/>
      <c r="FK131" s="156"/>
      <c r="FL131" s="156"/>
      <c r="FM131" s="156"/>
      <c r="FN131" s="156"/>
      <c r="FO131" s="156"/>
      <c r="FP131" s="156"/>
      <c r="FQ131" s="156"/>
      <c r="FR131" s="156"/>
      <c r="FS131" s="156"/>
      <c r="FT131" s="156"/>
      <c r="FU131" s="156"/>
      <c r="FV131" s="156"/>
      <c r="FW131" s="156"/>
      <c r="FX131" s="156"/>
      <c r="FY131" s="156"/>
      <c r="FZ131" s="156"/>
      <c r="GA131" s="156"/>
      <c r="GB131" s="156"/>
      <c r="GC131" s="156"/>
      <c r="GD131" s="156"/>
      <c r="GE131" s="156"/>
      <c r="GF131" s="156"/>
      <c r="GG131" s="156"/>
      <c r="GH131" s="156"/>
      <c r="GI131" s="156"/>
      <c r="GJ131" s="156"/>
      <c r="GK131" s="156"/>
      <c r="GL131" s="156"/>
      <c r="GM131" s="156"/>
      <c r="GN131" s="156"/>
      <c r="GO131" s="156"/>
      <c r="GP131" s="156"/>
      <c r="GQ131" s="156"/>
      <c r="GR131" s="156"/>
      <c r="GS131" s="156"/>
      <c r="GT131" s="156"/>
      <c r="GU131" s="156"/>
      <c r="GV131" s="156"/>
      <c r="GW131" s="156"/>
      <c r="GX131" s="156"/>
      <c r="GY131" s="156"/>
      <c r="GZ131" s="156"/>
      <c r="HA131" s="156"/>
      <c r="HB131" s="156"/>
      <c r="HC131" s="156"/>
      <c r="HD131" s="156"/>
      <c r="HE131" s="156"/>
      <c r="HF131" s="156"/>
      <c r="HG131" s="156"/>
      <c r="HH131" s="156"/>
      <c r="HI131" s="156"/>
      <c r="HJ131" s="156"/>
    </row>
    <row r="132" spans="1:218" s="158" customFormat="1" ht="29.25" customHeight="1">
      <c r="A132" s="160" t="s">
        <v>339</v>
      </c>
      <c r="B132" s="146"/>
      <c r="C132" s="146"/>
      <c r="D132" s="162" t="s">
        <v>315</v>
      </c>
      <c r="E132" s="162" t="s">
        <v>316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</row>
    <row r="133" spans="1:218" s="158" customFormat="1" ht="18" customHeight="1">
      <c r="A133" s="146" t="s">
        <v>340</v>
      </c>
      <c r="B133" s="146"/>
      <c r="C133" s="148"/>
      <c r="D133" s="146"/>
      <c r="E133" s="146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</row>
    <row r="134" spans="1:218" s="158" customFormat="1" ht="18" customHeight="1">
      <c r="A134" s="146" t="s">
        <v>341</v>
      </c>
      <c r="B134" s="146"/>
      <c r="C134" s="146"/>
      <c r="D134" s="146">
        <v>16991377</v>
      </c>
      <c r="E134" s="146">
        <v>43349931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</row>
    <row r="135" spans="1:218" s="158" customFormat="1" ht="18" customHeight="1">
      <c r="A135" s="169" t="s">
        <v>342</v>
      </c>
      <c r="B135" s="170"/>
      <c r="C135" s="171"/>
      <c r="D135" s="146">
        <v>4285714</v>
      </c>
      <c r="E135" s="146">
        <v>4285714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</row>
    <row r="136" spans="1:218" s="158" customFormat="1" ht="18" customHeight="1">
      <c r="A136" s="146" t="s">
        <v>343</v>
      </c>
      <c r="B136" s="146"/>
      <c r="C136" s="146"/>
      <c r="D136" s="146">
        <v>0</v>
      </c>
      <c r="E136" s="146">
        <v>0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</row>
    <row r="137" spans="1:218" s="158" customFormat="1" ht="18" customHeight="1">
      <c r="A137" s="146" t="s">
        <v>344</v>
      </c>
      <c r="B137" s="146"/>
      <c r="C137" s="146"/>
      <c r="D137" s="146">
        <v>0</v>
      </c>
      <c r="E137" s="146">
        <v>0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</row>
    <row r="138" spans="1:218" s="158" customFormat="1" ht="18" customHeight="1">
      <c r="A138" s="146" t="s">
        <v>345</v>
      </c>
      <c r="B138" s="146"/>
      <c r="C138" s="146"/>
      <c r="D138" s="146">
        <v>0</v>
      </c>
      <c r="E138" s="146">
        <v>0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</row>
    <row r="139" spans="1:218" s="158" customFormat="1" ht="18" customHeight="1">
      <c r="A139" s="146" t="s">
        <v>346</v>
      </c>
      <c r="B139" s="146"/>
      <c r="C139" s="146"/>
      <c r="D139" s="146">
        <v>0</v>
      </c>
      <c r="E139" s="146">
        <v>0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</row>
    <row r="140" spans="1:218" s="158" customFormat="1" ht="18" customHeight="1">
      <c r="A140" s="146" t="s">
        <v>347</v>
      </c>
      <c r="B140" s="146"/>
      <c r="C140" s="146"/>
      <c r="D140" s="146">
        <v>0</v>
      </c>
      <c r="E140" s="146">
        <v>0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</row>
    <row r="141" spans="1:218" s="158" customFormat="1" ht="18" customHeight="1">
      <c r="A141" s="146" t="s">
        <v>348</v>
      </c>
      <c r="B141" s="146"/>
      <c r="C141" s="146"/>
      <c r="D141" s="146">
        <v>0</v>
      </c>
      <c r="E141" s="146">
        <v>0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</row>
    <row r="142" spans="1:218" s="158" customFormat="1" ht="18" customHeight="1">
      <c r="A142" s="163" t="s">
        <v>349</v>
      </c>
      <c r="B142" s="146"/>
      <c r="C142" s="146"/>
      <c r="D142" s="163">
        <f>SUM(D133:D141)</f>
        <v>21277091</v>
      </c>
      <c r="E142" s="163">
        <f>SUM(E133:E141)</f>
        <v>47635645</v>
      </c>
      <c r="F142" s="3"/>
      <c r="G142" s="3"/>
      <c r="H142" s="3"/>
      <c r="I142" s="3"/>
      <c r="J142" s="3"/>
      <c r="K142" s="3"/>
      <c r="L142" s="3"/>
      <c r="M142" s="3"/>
      <c r="N142" s="3"/>
      <c r="O142" s="165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</row>
    <row r="143" spans="1:218" s="158" customFormat="1" ht="18" customHeight="1">
      <c r="A143" s="146" t="s">
        <v>350</v>
      </c>
      <c r="B143" s="146"/>
      <c r="C143" s="146"/>
      <c r="D143" s="146">
        <v>0</v>
      </c>
      <c r="E143" s="146">
        <v>0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</row>
    <row r="144" spans="1:218" ht="18" customHeight="1">
      <c r="A144" s="146" t="s">
        <v>351</v>
      </c>
      <c r="B144" s="146"/>
      <c r="C144" s="146"/>
      <c r="D144" s="146">
        <v>0</v>
      </c>
      <c r="E144" s="146">
        <v>0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</row>
    <row r="145" spans="1:218" ht="18" customHeight="1">
      <c r="A145" s="146" t="s">
        <v>352</v>
      </c>
      <c r="B145" s="146"/>
      <c r="C145" s="146"/>
      <c r="D145" s="146">
        <v>0</v>
      </c>
      <c r="E145" s="146">
        <v>0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</row>
    <row r="146" spans="1:218" ht="18" customHeight="1">
      <c r="A146" s="146" t="s">
        <v>353</v>
      </c>
      <c r="B146" s="146"/>
      <c r="C146" s="146"/>
      <c r="D146" s="146">
        <v>0</v>
      </c>
      <c r="E146" s="146">
        <v>0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</row>
    <row r="147" spans="1:218" ht="18" customHeight="1">
      <c r="A147" s="146" t="s">
        <v>354</v>
      </c>
      <c r="B147" s="146"/>
      <c r="C147" s="146"/>
      <c r="D147" s="146">
        <v>0</v>
      </c>
      <c r="E147" s="146">
        <v>0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</row>
    <row r="148" spans="1:218" ht="27.75" customHeight="1">
      <c r="A148" s="160" t="s">
        <v>355</v>
      </c>
      <c r="B148" s="146"/>
      <c r="C148" s="146"/>
      <c r="D148" s="162" t="s">
        <v>315</v>
      </c>
      <c r="E148" s="162" t="s">
        <v>316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</row>
    <row r="149" spans="1:218" ht="18" customHeight="1">
      <c r="A149" s="146" t="s">
        <v>356</v>
      </c>
      <c r="B149" s="146"/>
      <c r="C149" s="146"/>
      <c r="D149" s="146"/>
      <c r="E149" s="146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</row>
    <row r="150" spans="1:218" ht="18" customHeight="1">
      <c r="A150" s="146" t="s">
        <v>357</v>
      </c>
      <c r="B150" s="146"/>
      <c r="C150" s="146"/>
      <c r="D150" s="146">
        <v>2891175757</v>
      </c>
      <c r="E150" s="146">
        <v>2319576768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</row>
    <row r="151" spans="1:218" ht="18" customHeight="1">
      <c r="A151" s="146" t="s">
        <v>358</v>
      </c>
      <c r="B151" s="146"/>
      <c r="C151" s="146"/>
      <c r="D151" s="146">
        <v>0</v>
      </c>
      <c r="E151" s="146">
        <v>0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</row>
    <row r="152" spans="1:218" ht="18" customHeight="1">
      <c r="A152" s="163" t="s">
        <v>321</v>
      </c>
      <c r="B152" s="147"/>
      <c r="C152" s="147"/>
      <c r="D152" s="147">
        <f>SUM(D149:D151)</f>
        <v>2891175757</v>
      </c>
      <c r="E152" s="147">
        <f>SUM(E149:E151)</f>
        <v>2319576768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</row>
    <row r="153" spans="1:218" ht="28.5" customHeight="1">
      <c r="A153" s="160" t="s">
        <v>359</v>
      </c>
      <c r="B153" s="146"/>
      <c r="C153" s="146"/>
      <c r="D153" s="162" t="s">
        <v>315</v>
      </c>
      <c r="E153" s="162" t="s">
        <v>316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</row>
    <row r="154" spans="1:218" ht="18" customHeight="1">
      <c r="A154" s="146" t="s">
        <v>360</v>
      </c>
      <c r="B154" s="146"/>
      <c r="C154" s="146"/>
      <c r="D154" s="146">
        <v>0</v>
      </c>
      <c r="E154" s="146">
        <v>0</v>
      </c>
      <c r="F154" s="146"/>
      <c r="G154" s="146"/>
      <c r="H154" s="146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</row>
    <row r="155" spans="1:218" ht="18" customHeight="1">
      <c r="A155" s="146" t="s">
        <v>361</v>
      </c>
      <c r="B155" s="146"/>
      <c r="C155" s="146"/>
      <c r="D155" s="146">
        <v>0</v>
      </c>
      <c r="E155" s="146">
        <v>0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</row>
    <row r="156" spans="1:218" ht="18" customHeight="1">
      <c r="A156" s="172" t="s">
        <v>362</v>
      </c>
      <c r="B156" s="146"/>
      <c r="C156" s="146"/>
      <c r="D156" s="146">
        <v>0</v>
      </c>
      <c r="E156" s="146">
        <v>0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</row>
    <row r="157" spans="1:218" ht="31.5" customHeight="1">
      <c r="A157" s="160" t="s">
        <v>363</v>
      </c>
      <c r="B157" s="146"/>
      <c r="C157" s="146"/>
      <c r="D157" s="162" t="s">
        <v>315</v>
      </c>
      <c r="E157" s="162" t="s">
        <v>316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</row>
    <row r="158" spans="1:218" ht="18" customHeight="1">
      <c r="A158" s="146" t="s">
        <v>364</v>
      </c>
      <c r="B158" s="146"/>
      <c r="C158" s="146"/>
      <c r="D158" s="149">
        <v>0</v>
      </c>
      <c r="E158" s="149">
        <v>0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</row>
    <row r="159" spans="1:218" ht="18" customHeight="1">
      <c r="A159" s="146" t="s">
        <v>365</v>
      </c>
      <c r="B159" s="146"/>
      <c r="C159" s="146"/>
      <c r="D159" s="146">
        <v>0</v>
      </c>
      <c r="E159" s="146">
        <v>0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</row>
    <row r="160" spans="1:218" ht="18" customHeight="1">
      <c r="A160" s="146" t="s">
        <v>366</v>
      </c>
      <c r="B160" s="146"/>
      <c r="C160" s="146"/>
      <c r="D160" s="146">
        <v>0</v>
      </c>
      <c r="E160" s="146">
        <v>0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</row>
    <row r="161" spans="1:218" ht="18" customHeight="1">
      <c r="A161" s="163" t="s">
        <v>321</v>
      </c>
      <c r="B161" s="146"/>
      <c r="C161" s="146"/>
      <c r="D161" s="147">
        <v>0</v>
      </c>
      <c r="E161" s="147">
        <v>0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</row>
    <row r="162" spans="1:218" ht="18" customHeight="1">
      <c r="A162" s="146"/>
      <c r="B162" s="146"/>
      <c r="C162" s="146"/>
      <c r="D162" s="146"/>
      <c r="E162" s="146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</row>
    <row r="163" spans="1:218" ht="18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</row>
    <row r="164" spans="1:218" ht="18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</row>
    <row r="165" spans="1:218" ht="18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</row>
    <row r="166" spans="1:218" ht="18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</row>
    <row r="167" spans="1:218" ht="18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</row>
    <row r="168" spans="1:218" ht="18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</row>
    <row r="169" spans="1:218" ht="18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</row>
    <row r="170" spans="1:218" ht="18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</row>
    <row r="171" spans="1:218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</row>
    <row r="172" spans="1:218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</row>
    <row r="173" spans="1:218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</row>
    <row r="174" spans="1:218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</row>
    <row r="175" spans="1:218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</row>
  </sheetData>
  <mergeCells count="7">
    <mergeCell ref="A7:E7"/>
    <mergeCell ref="B115:C115"/>
    <mergeCell ref="D115:E115"/>
    <mergeCell ref="C2:E2"/>
    <mergeCell ref="C3:E3"/>
    <mergeCell ref="C4:E4"/>
    <mergeCell ref="A6:E6"/>
  </mergeCells>
  <printOptions/>
  <pageMargins left="0.63" right="0.16" top="0.45" bottom="0.63" header="0.34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D55"/>
  <sheetViews>
    <sheetView zoomScale="115" zoomScaleNormal="115" workbookViewId="0" topLeftCell="A1">
      <selection activeCell="J29" sqref="J29"/>
    </sheetView>
  </sheetViews>
  <sheetFormatPr defaultColWidth="7.99609375" defaultRowHeight="15"/>
  <cols>
    <col min="1" max="1" width="22.6640625" style="175" customWidth="1"/>
    <col min="2" max="2" width="10.77734375" style="175" customWidth="1"/>
    <col min="3" max="3" width="5.5546875" style="175" customWidth="1"/>
    <col min="4" max="4" width="9.5546875" style="175" customWidth="1"/>
    <col min="5" max="5" width="9.99609375" style="175" customWidth="1"/>
    <col min="6" max="6" width="5.5546875" style="175" customWidth="1"/>
    <col min="7" max="7" width="4.6640625" style="175" customWidth="1"/>
    <col min="8" max="8" width="10.88671875" style="175" customWidth="1"/>
    <col min="9" max="211" width="7.99609375" style="175" bestFit="1" customWidth="1"/>
    <col min="212" max="16384" width="7.99609375" style="175" customWidth="1"/>
  </cols>
  <sheetData>
    <row r="1" spans="1:212" ht="16.5" customHeight="1" thickBot="1">
      <c r="A1" s="173" t="s">
        <v>367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  <c r="FP1" s="174"/>
      <c r="FQ1" s="174"/>
      <c r="FR1" s="174"/>
      <c r="FS1" s="174"/>
      <c r="FT1" s="174"/>
      <c r="FU1" s="174"/>
      <c r="FV1" s="174"/>
      <c r="FW1" s="174"/>
      <c r="FX1" s="174"/>
      <c r="FY1" s="174"/>
      <c r="FZ1" s="174"/>
      <c r="GA1" s="174"/>
      <c r="GB1" s="174"/>
      <c r="GC1" s="174"/>
      <c r="GD1" s="174"/>
      <c r="GE1" s="174"/>
      <c r="GF1" s="174"/>
      <c r="GG1" s="174"/>
      <c r="GH1" s="174"/>
      <c r="GI1" s="174"/>
      <c r="GJ1" s="174"/>
      <c r="GK1" s="174"/>
      <c r="GL1" s="174"/>
      <c r="GM1" s="174"/>
      <c r="GN1" s="174"/>
      <c r="GO1" s="174"/>
      <c r="GP1" s="174"/>
      <c r="GQ1" s="174"/>
      <c r="GR1" s="174"/>
      <c r="GS1" s="174"/>
      <c r="GT1" s="174"/>
      <c r="GU1" s="174"/>
      <c r="GV1" s="174"/>
      <c r="GW1" s="174"/>
      <c r="GX1" s="174"/>
      <c r="GY1" s="174"/>
      <c r="GZ1" s="174"/>
      <c r="HA1" s="174"/>
      <c r="HB1" s="174"/>
      <c r="HC1" s="174"/>
      <c r="HD1" s="174"/>
    </row>
    <row r="2" spans="1:212" s="5" customFormat="1" ht="12.75" customHeight="1">
      <c r="A2" s="434" t="s">
        <v>368</v>
      </c>
      <c r="B2" s="436" t="s">
        <v>369</v>
      </c>
      <c r="C2" s="430" t="s">
        <v>370</v>
      </c>
      <c r="D2" s="430" t="s">
        <v>371</v>
      </c>
      <c r="E2" s="430" t="s">
        <v>372</v>
      </c>
      <c r="F2" s="430" t="s">
        <v>373</v>
      </c>
      <c r="G2" s="430" t="s">
        <v>374</v>
      </c>
      <c r="H2" s="432" t="s">
        <v>375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</row>
    <row r="3" spans="1:212" s="5" customFormat="1" ht="81.75" customHeight="1" thickBot="1">
      <c r="A3" s="435"/>
      <c r="B3" s="437"/>
      <c r="C3" s="438"/>
      <c r="D3" s="438"/>
      <c r="E3" s="431"/>
      <c r="F3" s="431"/>
      <c r="G3" s="431"/>
      <c r="H3" s="43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</row>
    <row r="4" spans="1:212" ht="12.75">
      <c r="A4" s="176" t="s">
        <v>376</v>
      </c>
      <c r="B4" s="177"/>
      <c r="C4" s="177"/>
      <c r="D4" s="177"/>
      <c r="E4" s="177"/>
      <c r="F4" s="178"/>
      <c r="G4" s="177"/>
      <c r="H4" s="179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4"/>
      <c r="FL4" s="174"/>
      <c r="FM4" s="174"/>
      <c r="FN4" s="174"/>
      <c r="FO4" s="174"/>
      <c r="FP4" s="174"/>
      <c r="FQ4" s="174"/>
      <c r="FR4" s="174"/>
      <c r="FS4" s="174"/>
      <c r="FT4" s="174"/>
      <c r="FU4" s="174"/>
      <c r="FV4" s="174"/>
      <c r="FW4" s="174"/>
      <c r="FX4" s="174"/>
      <c r="FY4" s="174"/>
      <c r="FZ4" s="174"/>
      <c r="GA4" s="174"/>
      <c r="GB4" s="174"/>
      <c r="GC4" s="174"/>
      <c r="GD4" s="174"/>
      <c r="GE4" s="174"/>
      <c r="GF4" s="174"/>
      <c r="GG4" s="174"/>
      <c r="GH4" s="174"/>
      <c r="GI4" s="174"/>
      <c r="GJ4" s="174"/>
      <c r="GK4" s="174"/>
      <c r="GL4" s="174"/>
      <c r="GM4" s="174"/>
      <c r="GN4" s="174"/>
      <c r="GO4" s="174"/>
      <c r="GP4" s="174"/>
      <c r="GQ4" s="174"/>
      <c r="GR4" s="174"/>
      <c r="GS4" s="174"/>
      <c r="GT4" s="174"/>
      <c r="GU4" s="174"/>
      <c r="GV4" s="174"/>
      <c r="GW4" s="174"/>
      <c r="GX4" s="174"/>
      <c r="GY4" s="174"/>
      <c r="GZ4" s="174"/>
      <c r="HA4" s="174"/>
      <c r="HB4" s="174"/>
      <c r="HC4" s="174"/>
      <c r="HD4" s="174"/>
    </row>
    <row r="5" spans="1:212" s="185" customFormat="1" ht="12.75">
      <c r="A5" s="180" t="s">
        <v>377</v>
      </c>
      <c r="B5" s="181">
        <v>9948453319</v>
      </c>
      <c r="C5" s="181"/>
      <c r="D5" s="181">
        <v>112000000</v>
      </c>
      <c r="E5" s="181">
        <v>2208019809</v>
      </c>
      <c r="F5" s="182">
        <v>0</v>
      </c>
      <c r="G5" s="182">
        <v>0</v>
      </c>
      <c r="H5" s="183">
        <f>SUM(B5:G5)</f>
        <v>12268473128</v>
      </c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  <c r="GD5" s="184"/>
      <c r="GE5" s="184"/>
      <c r="GF5" s="184"/>
      <c r="GG5" s="184"/>
      <c r="GH5" s="184"/>
      <c r="GI5" s="184"/>
      <c r="GJ5" s="184"/>
      <c r="GK5" s="184"/>
      <c r="GL5" s="184"/>
      <c r="GM5" s="184"/>
      <c r="GN5" s="184"/>
      <c r="GO5" s="184"/>
      <c r="GP5" s="184"/>
      <c r="GQ5" s="184"/>
      <c r="GR5" s="184"/>
      <c r="GS5" s="184"/>
      <c r="GT5" s="184"/>
      <c r="GU5" s="184"/>
      <c r="GV5" s="184"/>
      <c r="GW5" s="184"/>
      <c r="GX5" s="184"/>
      <c r="GY5" s="184"/>
      <c r="GZ5" s="184"/>
      <c r="HA5" s="184"/>
      <c r="HB5" s="184"/>
      <c r="HC5" s="184"/>
      <c r="HD5" s="184"/>
    </row>
    <row r="6" spans="1:212" ht="12.75">
      <c r="A6" s="186" t="s">
        <v>378</v>
      </c>
      <c r="B6" s="187">
        <v>0</v>
      </c>
      <c r="C6" s="188">
        <v>0</v>
      </c>
      <c r="D6" s="187">
        <v>0</v>
      </c>
      <c r="E6" s="188">
        <v>0</v>
      </c>
      <c r="F6" s="187"/>
      <c r="G6" s="187"/>
      <c r="H6" s="189">
        <f aca="true" t="shared" si="0" ref="H6:H21">SUM(B6:G6)</f>
        <v>0</v>
      </c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4"/>
      <c r="FL6" s="174"/>
      <c r="FM6" s="174"/>
      <c r="FN6" s="174"/>
      <c r="FO6" s="174"/>
      <c r="FP6" s="174"/>
      <c r="FQ6" s="174"/>
      <c r="FR6" s="174"/>
      <c r="FS6" s="174"/>
      <c r="FT6" s="174"/>
      <c r="FU6" s="174"/>
      <c r="FV6" s="174"/>
      <c r="FW6" s="174"/>
      <c r="FX6" s="174"/>
      <c r="FY6" s="174"/>
      <c r="FZ6" s="174"/>
      <c r="GA6" s="174"/>
      <c r="GB6" s="174"/>
      <c r="GC6" s="174"/>
      <c r="GD6" s="174"/>
      <c r="GE6" s="174"/>
      <c r="GF6" s="174"/>
      <c r="GG6" s="174"/>
      <c r="GH6" s="174"/>
      <c r="GI6" s="174"/>
      <c r="GJ6" s="174"/>
      <c r="GK6" s="174"/>
      <c r="GL6" s="174"/>
      <c r="GM6" s="174"/>
      <c r="GN6" s="174"/>
      <c r="GO6" s="174"/>
      <c r="GP6" s="174"/>
      <c r="GQ6" s="174"/>
      <c r="GR6" s="174"/>
      <c r="GS6" s="174"/>
      <c r="GT6" s="174"/>
      <c r="GU6" s="174"/>
      <c r="GV6" s="174"/>
      <c r="GW6" s="174"/>
      <c r="GX6" s="174"/>
      <c r="GY6" s="174"/>
      <c r="GZ6" s="174"/>
      <c r="HA6" s="174"/>
      <c r="HB6" s="174"/>
      <c r="HC6" s="174"/>
      <c r="HD6" s="174"/>
    </row>
    <row r="7" spans="1:212" ht="12.75">
      <c r="A7" s="186" t="s">
        <v>379</v>
      </c>
      <c r="B7" s="187">
        <v>0</v>
      </c>
      <c r="C7" s="188">
        <v>0</v>
      </c>
      <c r="D7" s="187">
        <v>0</v>
      </c>
      <c r="E7" s="187"/>
      <c r="F7" s="187">
        <v>0</v>
      </c>
      <c r="G7" s="187">
        <v>0</v>
      </c>
      <c r="H7" s="189">
        <f t="shared" si="0"/>
        <v>0</v>
      </c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74"/>
      <c r="EQ7" s="174"/>
      <c r="ER7" s="174"/>
      <c r="ES7" s="174"/>
      <c r="ET7" s="174"/>
      <c r="EU7" s="174"/>
      <c r="EV7" s="174"/>
      <c r="EW7" s="174"/>
      <c r="EX7" s="174"/>
      <c r="EY7" s="174"/>
      <c r="EZ7" s="174"/>
      <c r="FA7" s="174"/>
      <c r="FB7" s="174"/>
      <c r="FC7" s="174"/>
      <c r="FD7" s="174"/>
      <c r="FE7" s="174"/>
      <c r="FF7" s="174"/>
      <c r="FG7" s="174"/>
      <c r="FH7" s="174"/>
      <c r="FI7" s="174"/>
      <c r="FJ7" s="174"/>
      <c r="FK7" s="174"/>
      <c r="FL7" s="174"/>
      <c r="FM7" s="174"/>
      <c r="FN7" s="174"/>
      <c r="FO7" s="174"/>
      <c r="FP7" s="174"/>
      <c r="FQ7" s="174"/>
      <c r="FR7" s="174"/>
      <c r="FS7" s="174"/>
      <c r="FT7" s="174"/>
      <c r="FU7" s="174"/>
      <c r="FV7" s="174"/>
      <c r="FW7" s="174"/>
      <c r="FX7" s="174"/>
      <c r="FY7" s="174"/>
      <c r="FZ7" s="174"/>
      <c r="GA7" s="174"/>
      <c r="GB7" s="174"/>
      <c r="GC7" s="174"/>
      <c r="GD7" s="174"/>
      <c r="GE7" s="174"/>
      <c r="GF7" s="174"/>
      <c r="GG7" s="174"/>
      <c r="GH7" s="174"/>
      <c r="GI7" s="174"/>
      <c r="GJ7" s="174"/>
      <c r="GK7" s="174"/>
      <c r="GL7" s="174"/>
      <c r="GM7" s="174"/>
      <c r="GN7" s="174"/>
      <c r="GO7" s="174"/>
      <c r="GP7" s="174"/>
      <c r="GQ7" s="174"/>
      <c r="GR7" s="174"/>
      <c r="GS7" s="174"/>
      <c r="GT7" s="174"/>
      <c r="GU7" s="174"/>
      <c r="GV7" s="174"/>
      <c r="GW7" s="174"/>
      <c r="GX7" s="174"/>
      <c r="GY7" s="174"/>
      <c r="GZ7" s="174"/>
      <c r="HA7" s="174"/>
      <c r="HB7" s="174"/>
      <c r="HC7" s="174"/>
      <c r="HD7" s="174"/>
    </row>
    <row r="8" spans="1:212" ht="12.75">
      <c r="A8" s="186" t="s">
        <v>380</v>
      </c>
      <c r="B8" s="187">
        <v>0</v>
      </c>
      <c r="C8" s="188">
        <v>0</v>
      </c>
      <c r="D8" s="187">
        <v>0</v>
      </c>
      <c r="E8" s="188">
        <v>0</v>
      </c>
      <c r="F8" s="187">
        <v>0</v>
      </c>
      <c r="G8" s="187">
        <v>0</v>
      </c>
      <c r="H8" s="189">
        <f t="shared" si="0"/>
        <v>0</v>
      </c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4"/>
      <c r="EJ8" s="174"/>
      <c r="EK8" s="174"/>
      <c r="EL8" s="174"/>
      <c r="EM8" s="174"/>
      <c r="EN8" s="174"/>
      <c r="EO8" s="174"/>
      <c r="EP8" s="174"/>
      <c r="EQ8" s="174"/>
      <c r="ER8" s="174"/>
      <c r="ES8" s="174"/>
      <c r="ET8" s="174"/>
      <c r="EU8" s="174"/>
      <c r="EV8" s="174"/>
      <c r="EW8" s="174"/>
      <c r="EX8" s="174"/>
      <c r="EY8" s="174"/>
      <c r="EZ8" s="174"/>
      <c r="FA8" s="174"/>
      <c r="FB8" s="174"/>
      <c r="FC8" s="174"/>
      <c r="FD8" s="174"/>
      <c r="FE8" s="174"/>
      <c r="FF8" s="174"/>
      <c r="FG8" s="174"/>
      <c r="FH8" s="174"/>
      <c r="FI8" s="174"/>
      <c r="FJ8" s="174"/>
      <c r="FK8" s="174"/>
      <c r="FL8" s="174"/>
      <c r="FM8" s="174"/>
      <c r="FN8" s="174"/>
      <c r="FO8" s="174"/>
      <c r="FP8" s="174"/>
      <c r="FQ8" s="174"/>
      <c r="FR8" s="174"/>
      <c r="FS8" s="174"/>
      <c r="FT8" s="174"/>
      <c r="FU8" s="174"/>
      <c r="FV8" s="174"/>
      <c r="FW8" s="174"/>
      <c r="FX8" s="174"/>
      <c r="FY8" s="174"/>
      <c r="FZ8" s="174"/>
      <c r="GA8" s="174"/>
      <c r="GB8" s="174"/>
      <c r="GC8" s="174"/>
      <c r="GD8" s="174"/>
      <c r="GE8" s="174"/>
      <c r="GF8" s="174"/>
      <c r="GG8" s="174"/>
      <c r="GH8" s="174"/>
      <c r="GI8" s="174"/>
      <c r="GJ8" s="174"/>
      <c r="GK8" s="174"/>
      <c r="GL8" s="174"/>
      <c r="GM8" s="174"/>
      <c r="GN8" s="174"/>
      <c r="GO8" s="174"/>
      <c r="GP8" s="174"/>
      <c r="GQ8" s="174"/>
      <c r="GR8" s="174"/>
      <c r="GS8" s="174"/>
      <c r="GT8" s="174"/>
      <c r="GU8" s="174"/>
      <c r="GV8" s="174"/>
      <c r="GW8" s="174"/>
      <c r="GX8" s="174"/>
      <c r="GY8" s="174"/>
      <c r="GZ8" s="174"/>
      <c r="HA8" s="174"/>
      <c r="HB8" s="174"/>
      <c r="HC8" s="174"/>
      <c r="HD8" s="174"/>
    </row>
    <row r="9" spans="1:212" ht="12.75">
      <c r="A9" s="186" t="s">
        <v>381</v>
      </c>
      <c r="B9" s="187">
        <v>0</v>
      </c>
      <c r="C9" s="188">
        <v>0</v>
      </c>
      <c r="D9" s="190">
        <v>0</v>
      </c>
      <c r="E9" s="187"/>
      <c r="F9" s="187"/>
      <c r="G9" s="187"/>
      <c r="H9" s="189">
        <f t="shared" si="0"/>
        <v>0</v>
      </c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  <c r="FG9" s="174"/>
      <c r="FH9" s="174"/>
      <c r="FI9" s="174"/>
      <c r="FJ9" s="174"/>
      <c r="FK9" s="174"/>
      <c r="FL9" s="174"/>
      <c r="FM9" s="174"/>
      <c r="FN9" s="174"/>
      <c r="FO9" s="174"/>
      <c r="FP9" s="174"/>
      <c r="FQ9" s="174"/>
      <c r="FR9" s="174"/>
      <c r="FS9" s="174"/>
      <c r="FT9" s="174"/>
      <c r="FU9" s="174"/>
      <c r="FV9" s="174"/>
      <c r="FW9" s="174"/>
      <c r="FX9" s="174"/>
      <c r="FY9" s="174"/>
      <c r="FZ9" s="174"/>
      <c r="GA9" s="174"/>
      <c r="GB9" s="174"/>
      <c r="GC9" s="174"/>
      <c r="GD9" s="174"/>
      <c r="GE9" s="174"/>
      <c r="GF9" s="174"/>
      <c r="GG9" s="174"/>
      <c r="GH9" s="174"/>
      <c r="GI9" s="174"/>
      <c r="GJ9" s="174"/>
      <c r="GK9" s="174"/>
      <c r="GL9" s="174"/>
      <c r="GM9" s="174"/>
      <c r="GN9" s="174"/>
      <c r="GO9" s="174"/>
      <c r="GP9" s="174"/>
      <c r="GQ9" s="174"/>
      <c r="GR9" s="174"/>
      <c r="GS9" s="174"/>
      <c r="GT9" s="174"/>
      <c r="GU9" s="174"/>
      <c r="GV9" s="174"/>
      <c r="GW9" s="174"/>
      <c r="GX9" s="174"/>
      <c r="GY9" s="174"/>
      <c r="GZ9" s="174"/>
      <c r="HA9" s="174"/>
      <c r="HB9" s="174"/>
      <c r="HC9" s="174"/>
      <c r="HD9" s="174"/>
    </row>
    <row r="10" spans="1:212" ht="12.75">
      <c r="A10" s="186" t="s">
        <v>382</v>
      </c>
      <c r="B10" s="187">
        <v>0</v>
      </c>
      <c r="C10" s="188">
        <v>0</v>
      </c>
      <c r="D10" s="190">
        <v>0</v>
      </c>
      <c r="E10" s="191"/>
      <c r="F10" s="192"/>
      <c r="G10" s="192"/>
      <c r="H10" s="189">
        <f t="shared" si="0"/>
        <v>0</v>
      </c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  <c r="FF10" s="174"/>
      <c r="FG10" s="174"/>
      <c r="FH10" s="174"/>
      <c r="FI10" s="174"/>
      <c r="FJ10" s="174"/>
      <c r="FK10" s="174"/>
      <c r="FL10" s="174"/>
      <c r="FM10" s="174"/>
      <c r="FN10" s="174"/>
      <c r="FO10" s="174"/>
      <c r="FP10" s="174"/>
      <c r="FQ10" s="174"/>
      <c r="FR10" s="174"/>
      <c r="FS10" s="174"/>
      <c r="FT10" s="174"/>
      <c r="FU10" s="174"/>
      <c r="FV10" s="174"/>
      <c r="FW10" s="174"/>
      <c r="FX10" s="174"/>
      <c r="FY10" s="174"/>
      <c r="FZ10" s="174"/>
      <c r="GA10" s="174"/>
      <c r="GB10" s="174"/>
      <c r="GC10" s="174"/>
      <c r="GD10" s="174"/>
      <c r="GE10" s="174"/>
      <c r="GF10" s="174"/>
      <c r="GG10" s="174"/>
      <c r="GH10" s="174"/>
      <c r="GI10" s="174"/>
      <c r="GJ10" s="174"/>
      <c r="GK10" s="174"/>
      <c r="GL10" s="174"/>
      <c r="GM10" s="174"/>
      <c r="GN10" s="174"/>
      <c r="GO10" s="174"/>
      <c r="GP10" s="174"/>
      <c r="GQ10" s="174"/>
      <c r="GR10" s="174"/>
      <c r="GS10" s="174"/>
      <c r="GT10" s="174"/>
      <c r="GU10" s="174"/>
      <c r="GV10" s="174"/>
      <c r="GW10" s="174"/>
      <c r="GX10" s="174"/>
      <c r="GY10" s="174"/>
      <c r="GZ10" s="174"/>
      <c r="HA10" s="174"/>
      <c r="HB10" s="174"/>
      <c r="HC10" s="174"/>
      <c r="HD10" s="174"/>
    </row>
    <row r="11" spans="1:212" ht="12.75">
      <c r="A11" s="186" t="s">
        <v>383</v>
      </c>
      <c r="B11" s="188"/>
      <c r="C11" s="188">
        <v>0</v>
      </c>
      <c r="D11" s="187">
        <v>0</v>
      </c>
      <c r="E11" s="188">
        <v>0</v>
      </c>
      <c r="F11" s="187">
        <v>0</v>
      </c>
      <c r="G11" s="187">
        <v>0</v>
      </c>
      <c r="H11" s="189">
        <f t="shared" si="0"/>
        <v>0</v>
      </c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  <c r="DX11" s="174"/>
      <c r="DY11" s="174"/>
      <c r="DZ11" s="174"/>
      <c r="EA11" s="174"/>
      <c r="EB11" s="174"/>
      <c r="EC11" s="174"/>
      <c r="ED11" s="174"/>
      <c r="EE11" s="174"/>
      <c r="EF11" s="174"/>
      <c r="EG11" s="174"/>
      <c r="EH11" s="174"/>
      <c r="EI11" s="174"/>
      <c r="EJ11" s="174"/>
      <c r="EK11" s="174"/>
      <c r="EL11" s="174"/>
      <c r="EM11" s="174"/>
      <c r="EN11" s="174"/>
      <c r="EO11" s="174"/>
      <c r="EP11" s="174"/>
      <c r="EQ11" s="174"/>
      <c r="ER11" s="174"/>
      <c r="ES11" s="174"/>
      <c r="ET11" s="174"/>
      <c r="EU11" s="174"/>
      <c r="EV11" s="174"/>
      <c r="EW11" s="174"/>
      <c r="EX11" s="174"/>
      <c r="EY11" s="174"/>
      <c r="EZ11" s="174"/>
      <c r="FA11" s="174"/>
      <c r="FB11" s="174"/>
      <c r="FC11" s="174"/>
      <c r="FD11" s="174"/>
      <c r="FE11" s="174"/>
      <c r="FF11" s="174"/>
      <c r="FG11" s="174"/>
      <c r="FH11" s="174"/>
      <c r="FI11" s="174"/>
      <c r="FJ11" s="174"/>
      <c r="FK11" s="174"/>
      <c r="FL11" s="174"/>
      <c r="FM11" s="174"/>
      <c r="FN11" s="174"/>
      <c r="FO11" s="174"/>
      <c r="FP11" s="174"/>
      <c r="FQ11" s="174"/>
      <c r="FR11" s="174"/>
      <c r="FS11" s="174"/>
      <c r="FT11" s="174"/>
      <c r="FU11" s="174"/>
      <c r="FV11" s="174"/>
      <c r="FW11" s="174"/>
      <c r="FX11" s="174"/>
      <c r="FY11" s="174"/>
      <c r="FZ11" s="174"/>
      <c r="GA11" s="174"/>
      <c r="GB11" s="174"/>
      <c r="GC11" s="174"/>
      <c r="GD11" s="174"/>
      <c r="GE11" s="174"/>
      <c r="GF11" s="174"/>
      <c r="GG11" s="174"/>
      <c r="GH11" s="174"/>
      <c r="GI11" s="174"/>
      <c r="GJ11" s="174"/>
      <c r="GK11" s="174"/>
      <c r="GL11" s="174"/>
      <c r="GM11" s="174"/>
      <c r="GN11" s="174"/>
      <c r="GO11" s="174"/>
      <c r="GP11" s="174"/>
      <c r="GQ11" s="174"/>
      <c r="GR11" s="174"/>
      <c r="GS11" s="174"/>
      <c r="GT11" s="174"/>
      <c r="GU11" s="174"/>
      <c r="GV11" s="174"/>
      <c r="GW11" s="174"/>
      <c r="GX11" s="174"/>
      <c r="GY11" s="174"/>
      <c r="GZ11" s="174"/>
      <c r="HA11" s="174"/>
      <c r="HB11" s="174"/>
      <c r="HC11" s="174"/>
      <c r="HD11" s="174"/>
    </row>
    <row r="12" spans="1:212" s="185" customFormat="1" ht="12.75">
      <c r="A12" s="193" t="s">
        <v>384</v>
      </c>
      <c r="B12" s="182">
        <f aca="true" t="shared" si="1" ref="B12:G12">SUM(B5:B11)</f>
        <v>9948453319</v>
      </c>
      <c r="C12" s="182">
        <f t="shared" si="1"/>
        <v>0</v>
      </c>
      <c r="D12" s="182">
        <f t="shared" si="1"/>
        <v>112000000</v>
      </c>
      <c r="E12" s="182">
        <f t="shared" si="1"/>
        <v>2208019809</v>
      </c>
      <c r="F12" s="182">
        <f t="shared" si="1"/>
        <v>0</v>
      </c>
      <c r="G12" s="182">
        <f t="shared" si="1"/>
        <v>0</v>
      </c>
      <c r="H12" s="183">
        <f t="shared" si="0"/>
        <v>12268473128</v>
      </c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4"/>
      <c r="GR12" s="184"/>
      <c r="GS12" s="184"/>
      <c r="GT12" s="184"/>
      <c r="GU12" s="184"/>
      <c r="GV12" s="184"/>
      <c r="GW12" s="184"/>
      <c r="GX12" s="184"/>
      <c r="GY12" s="184"/>
      <c r="GZ12" s="184"/>
      <c r="HA12" s="184"/>
      <c r="HB12" s="184"/>
      <c r="HC12" s="184"/>
      <c r="HD12" s="184"/>
    </row>
    <row r="13" spans="1:212" s="185" customFormat="1" ht="12.75">
      <c r="A13" s="193" t="s">
        <v>385</v>
      </c>
      <c r="B13" s="182"/>
      <c r="C13" s="182"/>
      <c r="D13" s="182"/>
      <c r="E13" s="182"/>
      <c r="F13" s="182"/>
      <c r="G13" s="182"/>
      <c r="H13" s="183">
        <f t="shared" si="0"/>
        <v>0</v>
      </c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</row>
    <row r="14" spans="1:212" s="185" customFormat="1" ht="12.75">
      <c r="A14" s="180" t="s">
        <v>377</v>
      </c>
      <c r="B14" s="184">
        <v>485761913</v>
      </c>
      <c r="C14" s="182">
        <v>0</v>
      </c>
      <c r="D14" s="184">
        <v>79333337</v>
      </c>
      <c r="E14" s="182">
        <v>1025958360</v>
      </c>
      <c r="F14" s="182">
        <v>0</v>
      </c>
      <c r="G14" s="182">
        <v>0</v>
      </c>
      <c r="H14" s="183">
        <f t="shared" si="0"/>
        <v>1591053610</v>
      </c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</row>
    <row r="15" spans="1:212" ht="12.75">
      <c r="A15" s="186" t="s">
        <v>386</v>
      </c>
      <c r="B15" s="174">
        <v>165807555</v>
      </c>
      <c r="C15" s="187">
        <v>0</v>
      </c>
      <c r="D15" s="188">
        <v>4666668</v>
      </c>
      <c r="E15" s="188">
        <v>60358266</v>
      </c>
      <c r="F15" s="187"/>
      <c r="G15" s="187"/>
      <c r="H15" s="189">
        <f t="shared" si="0"/>
        <v>230832489</v>
      </c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4"/>
      <c r="EB15" s="174"/>
      <c r="EC15" s="174"/>
      <c r="ED15" s="174"/>
      <c r="EE15" s="174"/>
      <c r="EF15" s="174"/>
      <c r="EG15" s="174"/>
      <c r="EH15" s="174"/>
      <c r="EI15" s="174"/>
      <c r="EJ15" s="174"/>
      <c r="EK15" s="174"/>
      <c r="EL15" s="174"/>
      <c r="EM15" s="174"/>
      <c r="EN15" s="174"/>
      <c r="EO15" s="174"/>
      <c r="EP15" s="174"/>
      <c r="EQ15" s="174"/>
      <c r="ER15" s="174"/>
      <c r="ES15" s="174"/>
      <c r="ET15" s="174"/>
      <c r="EU15" s="174"/>
      <c r="EV15" s="174"/>
      <c r="EW15" s="174"/>
      <c r="EX15" s="174"/>
      <c r="EY15" s="174"/>
      <c r="EZ15" s="174"/>
      <c r="FA15" s="174"/>
      <c r="FB15" s="174"/>
      <c r="FC15" s="174"/>
      <c r="FD15" s="174"/>
      <c r="FE15" s="174"/>
      <c r="FF15" s="174"/>
      <c r="FG15" s="174"/>
      <c r="FH15" s="174"/>
      <c r="FI15" s="174"/>
      <c r="FJ15" s="174"/>
      <c r="FK15" s="174"/>
      <c r="FL15" s="174"/>
      <c r="FM15" s="174"/>
      <c r="FN15" s="174"/>
      <c r="FO15" s="174"/>
      <c r="FP15" s="174"/>
      <c r="FQ15" s="174"/>
      <c r="FR15" s="174"/>
      <c r="FS15" s="174"/>
      <c r="FT15" s="174"/>
      <c r="FU15" s="174"/>
      <c r="FV15" s="174"/>
      <c r="FW15" s="174"/>
      <c r="FX15" s="174"/>
      <c r="FY15" s="174"/>
      <c r="FZ15" s="174"/>
      <c r="GA15" s="174"/>
      <c r="GB15" s="174"/>
      <c r="GC15" s="174"/>
      <c r="GD15" s="174"/>
      <c r="GE15" s="174"/>
      <c r="GF15" s="174"/>
      <c r="GG15" s="174"/>
      <c r="GH15" s="174"/>
      <c r="GI15" s="174"/>
      <c r="GJ15" s="174"/>
      <c r="GK15" s="174"/>
      <c r="GL15" s="174"/>
      <c r="GM15" s="174"/>
      <c r="GN15" s="174"/>
      <c r="GO15" s="174"/>
      <c r="GP15" s="174"/>
      <c r="GQ15" s="174"/>
      <c r="GR15" s="174"/>
      <c r="GS15" s="174"/>
      <c r="GT15" s="174"/>
      <c r="GU15" s="174"/>
      <c r="GV15" s="174"/>
      <c r="GW15" s="174"/>
      <c r="GX15" s="174"/>
      <c r="GY15" s="174"/>
      <c r="GZ15" s="174"/>
      <c r="HA15" s="174"/>
      <c r="HB15" s="174"/>
      <c r="HC15" s="174"/>
      <c r="HD15" s="174"/>
    </row>
    <row r="16" spans="1:212" ht="12.75">
      <c r="A16" s="186" t="s">
        <v>380</v>
      </c>
      <c r="B16" s="188">
        <v>0</v>
      </c>
      <c r="C16" s="187">
        <v>0</v>
      </c>
      <c r="D16" s="187"/>
      <c r="E16" s="187"/>
      <c r="F16" s="187"/>
      <c r="G16" s="187"/>
      <c r="H16" s="189">
        <f t="shared" si="0"/>
        <v>0</v>
      </c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74"/>
      <c r="DW16" s="174"/>
      <c r="DX16" s="174"/>
      <c r="DY16" s="174"/>
      <c r="DZ16" s="174"/>
      <c r="EA16" s="174"/>
      <c r="EB16" s="174"/>
      <c r="EC16" s="174"/>
      <c r="ED16" s="174"/>
      <c r="EE16" s="174"/>
      <c r="EF16" s="174"/>
      <c r="EG16" s="174"/>
      <c r="EH16" s="174"/>
      <c r="EI16" s="174"/>
      <c r="EJ16" s="174"/>
      <c r="EK16" s="174"/>
      <c r="EL16" s="174"/>
      <c r="EM16" s="174"/>
      <c r="EN16" s="174"/>
      <c r="EO16" s="174"/>
      <c r="EP16" s="174"/>
      <c r="EQ16" s="174"/>
      <c r="ER16" s="174"/>
      <c r="ES16" s="174"/>
      <c r="ET16" s="174"/>
      <c r="EU16" s="174"/>
      <c r="EV16" s="174"/>
      <c r="EW16" s="174"/>
      <c r="EX16" s="174"/>
      <c r="EY16" s="174"/>
      <c r="EZ16" s="174"/>
      <c r="FA16" s="174"/>
      <c r="FB16" s="174"/>
      <c r="FC16" s="174"/>
      <c r="FD16" s="174"/>
      <c r="FE16" s="174"/>
      <c r="FF16" s="174"/>
      <c r="FG16" s="174"/>
      <c r="FH16" s="174"/>
      <c r="FI16" s="174"/>
      <c r="FJ16" s="174"/>
      <c r="FK16" s="174"/>
      <c r="FL16" s="174"/>
      <c r="FM16" s="174"/>
      <c r="FN16" s="174"/>
      <c r="FO16" s="174"/>
      <c r="FP16" s="174"/>
      <c r="FQ16" s="174"/>
      <c r="FR16" s="174"/>
      <c r="FS16" s="174"/>
      <c r="FT16" s="174"/>
      <c r="FU16" s="174"/>
      <c r="FV16" s="174"/>
      <c r="FW16" s="174"/>
      <c r="FX16" s="174"/>
      <c r="FY16" s="174"/>
      <c r="FZ16" s="174"/>
      <c r="GA16" s="174"/>
      <c r="GB16" s="174"/>
      <c r="GC16" s="174"/>
      <c r="GD16" s="174"/>
      <c r="GE16" s="174"/>
      <c r="GF16" s="174"/>
      <c r="GG16" s="174"/>
      <c r="GH16" s="174"/>
      <c r="GI16" s="174"/>
      <c r="GJ16" s="174"/>
      <c r="GK16" s="174"/>
      <c r="GL16" s="174"/>
      <c r="GM16" s="174"/>
      <c r="GN16" s="174"/>
      <c r="GO16" s="174"/>
      <c r="GP16" s="174"/>
      <c r="GQ16" s="174"/>
      <c r="GR16" s="174"/>
      <c r="GS16" s="174"/>
      <c r="GT16" s="174"/>
      <c r="GU16" s="174"/>
      <c r="GV16" s="174"/>
      <c r="GW16" s="174"/>
      <c r="GX16" s="174"/>
      <c r="GY16" s="174"/>
      <c r="GZ16" s="174"/>
      <c r="HA16" s="174"/>
      <c r="HB16" s="174"/>
      <c r="HC16" s="174"/>
      <c r="HD16" s="174"/>
    </row>
    <row r="17" spans="1:212" ht="12.75">
      <c r="A17" s="186" t="s">
        <v>387</v>
      </c>
      <c r="B17" s="187">
        <v>0</v>
      </c>
      <c r="C17" s="187">
        <v>0</v>
      </c>
      <c r="D17" s="187"/>
      <c r="E17" s="187"/>
      <c r="F17" s="187"/>
      <c r="G17" s="187"/>
      <c r="H17" s="189">
        <f t="shared" si="0"/>
        <v>0</v>
      </c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174"/>
      <c r="EK17" s="174"/>
      <c r="EL17" s="174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  <c r="EZ17" s="174"/>
      <c r="FA17" s="174"/>
      <c r="FB17" s="174"/>
      <c r="FC17" s="174"/>
      <c r="FD17" s="174"/>
      <c r="FE17" s="174"/>
      <c r="FF17" s="174"/>
      <c r="FG17" s="174"/>
      <c r="FH17" s="174"/>
      <c r="FI17" s="174"/>
      <c r="FJ17" s="174"/>
      <c r="FK17" s="174"/>
      <c r="FL17" s="174"/>
      <c r="FM17" s="174"/>
      <c r="FN17" s="174"/>
      <c r="FO17" s="174"/>
      <c r="FP17" s="174"/>
      <c r="FQ17" s="174"/>
      <c r="FR17" s="174"/>
      <c r="FS17" s="174"/>
      <c r="FT17" s="174"/>
      <c r="FU17" s="174"/>
      <c r="FV17" s="174"/>
      <c r="FW17" s="174"/>
      <c r="FX17" s="174"/>
      <c r="FY17" s="174"/>
      <c r="FZ17" s="174"/>
      <c r="GA17" s="174"/>
      <c r="GB17" s="174"/>
      <c r="GC17" s="174"/>
      <c r="GD17" s="174"/>
      <c r="GE17" s="174"/>
      <c r="GF17" s="174"/>
      <c r="GG17" s="174"/>
      <c r="GH17" s="174"/>
      <c r="GI17" s="174"/>
      <c r="GJ17" s="174"/>
      <c r="GK17" s="174"/>
      <c r="GL17" s="174"/>
      <c r="GM17" s="174"/>
      <c r="GN17" s="174"/>
      <c r="GO17" s="174"/>
      <c r="GP17" s="174"/>
      <c r="GQ17" s="174"/>
      <c r="GR17" s="174"/>
      <c r="GS17" s="174"/>
      <c r="GT17" s="174"/>
      <c r="GU17" s="174"/>
      <c r="GV17" s="174"/>
      <c r="GW17" s="174"/>
      <c r="GX17" s="174"/>
      <c r="GY17" s="174"/>
      <c r="GZ17" s="174"/>
      <c r="HA17" s="174"/>
      <c r="HB17" s="174"/>
      <c r="HC17" s="174"/>
      <c r="HD17" s="174"/>
    </row>
    <row r="18" spans="1:212" ht="12.75">
      <c r="A18" s="186" t="s">
        <v>388</v>
      </c>
      <c r="B18" s="187">
        <v>0</v>
      </c>
      <c r="C18" s="187">
        <v>0</v>
      </c>
      <c r="D18" s="187"/>
      <c r="E18" s="191"/>
      <c r="F18" s="192"/>
      <c r="G18" s="192"/>
      <c r="H18" s="189">
        <f t="shared" si="0"/>
        <v>0</v>
      </c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4"/>
      <c r="DX18" s="174"/>
      <c r="DY18" s="174"/>
      <c r="DZ18" s="174"/>
      <c r="EA18" s="174"/>
      <c r="EB18" s="174"/>
      <c r="EC18" s="174"/>
      <c r="ED18" s="174"/>
      <c r="EE18" s="174"/>
      <c r="EF18" s="174"/>
      <c r="EG18" s="174"/>
      <c r="EH18" s="174"/>
      <c r="EI18" s="174"/>
      <c r="EJ18" s="174"/>
      <c r="EK18" s="174"/>
      <c r="EL18" s="174"/>
      <c r="EM18" s="174"/>
      <c r="EN18" s="174"/>
      <c r="EO18" s="174"/>
      <c r="EP18" s="174"/>
      <c r="EQ18" s="174"/>
      <c r="ER18" s="174"/>
      <c r="ES18" s="174"/>
      <c r="ET18" s="174"/>
      <c r="EU18" s="174"/>
      <c r="EV18" s="174"/>
      <c r="EW18" s="174"/>
      <c r="EX18" s="174"/>
      <c r="EY18" s="174"/>
      <c r="EZ18" s="174"/>
      <c r="FA18" s="174"/>
      <c r="FB18" s="174"/>
      <c r="FC18" s="174"/>
      <c r="FD18" s="174"/>
      <c r="FE18" s="174"/>
      <c r="FF18" s="174"/>
      <c r="FG18" s="174"/>
      <c r="FH18" s="174"/>
      <c r="FI18" s="174"/>
      <c r="FJ18" s="174"/>
      <c r="FK18" s="174"/>
      <c r="FL18" s="174"/>
      <c r="FM18" s="174"/>
      <c r="FN18" s="174"/>
      <c r="FO18" s="174"/>
      <c r="FP18" s="174"/>
      <c r="FQ18" s="174"/>
      <c r="FR18" s="174"/>
      <c r="FS18" s="174"/>
      <c r="FT18" s="174"/>
      <c r="FU18" s="174"/>
      <c r="FV18" s="174"/>
      <c r="FW18" s="174"/>
      <c r="FX18" s="174"/>
      <c r="FY18" s="174"/>
      <c r="FZ18" s="174"/>
      <c r="GA18" s="174"/>
      <c r="GB18" s="174"/>
      <c r="GC18" s="174"/>
      <c r="GD18" s="174"/>
      <c r="GE18" s="174"/>
      <c r="GF18" s="174"/>
      <c r="GG18" s="174"/>
      <c r="GH18" s="174"/>
      <c r="GI18" s="174"/>
      <c r="GJ18" s="174"/>
      <c r="GK18" s="174"/>
      <c r="GL18" s="174"/>
      <c r="GM18" s="174"/>
      <c r="GN18" s="174"/>
      <c r="GO18" s="174"/>
      <c r="GP18" s="174"/>
      <c r="GQ18" s="174"/>
      <c r="GR18" s="174"/>
      <c r="GS18" s="174"/>
      <c r="GT18" s="174"/>
      <c r="GU18" s="174"/>
      <c r="GV18" s="174"/>
      <c r="GW18" s="174"/>
      <c r="GX18" s="174"/>
      <c r="GY18" s="174"/>
      <c r="GZ18" s="174"/>
      <c r="HA18" s="174"/>
      <c r="HB18" s="174"/>
      <c r="HC18" s="174"/>
      <c r="HD18" s="174"/>
    </row>
    <row r="19" spans="1:212" ht="12.75">
      <c r="A19" s="186" t="s">
        <v>389</v>
      </c>
      <c r="B19" s="188"/>
      <c r="C19" s="187">
        <v>0</v>
      </c>
      <c r="D19" s="187"/>
      <c r="E19" s="188">
        <v>0</v>
      </c>
      <c r="F19" s="187"/>
      <c r="G19" s="187"/>
      <c r="H19" s="189">
        <f t="shared" si="0"/>
        <v>0</v>
      </c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4"/>
      <c r="DN19" s="174"/>
      <c r="DO19" s="174"/>
      <c r="DP19" s="174"/>
      <c r="DQ19" s="174"/>
      <c r="DR19" s="174"/>
      <c r="DS19" s="174"/>
      <c r="DT19" s="174"/>
      <c r="DU19" s="174"/>
      <c r="DV19" s="174"/>
      <c r="DW19" s="174"/>
      <c r="DX19" s="174"/>
      <c r="DY19" s="174"/>
      <c r="DZ19" s="174"/>
      <c r="EA19" s="174"/>
      <c r="EB19" s="174"/>
      <c r="EC19" s="174"/>
      <c r="ED19" s="174"/>
      <c r="EE19" s="174"/>
      <c r="EF19" s="174"/>
      <c r="EG19" s="174"/>
      <c r="EH19" s="174"/>
      <c r="EI19" s="174"/>
      <c r="EJ19" s="174"/>
      <c r="EK19" s="174"/>
      <c r="EL19" s="174"/>
      <c r="EM19" s="174"/>
      <c r="EN19" s="174"/>
      <c r="EO19" s="174"/>
      <c r="EP19" s="174"/>
      <c r="EQ19" s="174"/>
      <c r="ER19" s="174"/>
      <c r="ES19" s="174"/>
      <c r="ET19" s="174"/>
      <c r="EU19" s="174"/>
      <c r="EV19" s="174"/>
      <c r="EW19" s="174"/>
      <c r="EX19" s="174"/>
      <c r="EY19" s="174"/>
      <c r="EZ19" s="174"/>
      <c r="FA19" s="174"/>
      <c r="FB19" s="174"/>
      <c r="FC19" s="174"/>
      <c r="FD19" s="174"/>
      <c r="FE19" s="174"/>
      <c r="FF19" s="174"/>
      <c r="FG19" s="174"/>
      <c r="FH19" s="174"/>
      <c r="FI19" s="174"/>
      <c r="FJ19" s="174"/>
      <c r="FK19" s="174"/>
      <c r="FL19" s="174"/>
      <c r="FM19" s="174"/>
      <c r="FN19" s="174"/>
      <c r="FO19" s="174"/>
      <c r="FP19" s="174"/>
      <c r="FQ19" s="174"/>
      <c r="FR19" s="174"/>
      <c r="FS19" s="174"/>
      <c r="FT19" s="174"/>
      <c r="FU19" s="174"/>
      <c r="FV19" s="174"/>
      <c r="FW19" s="174"/>
      <c r="FX19" s="174"/>
      <c r="FY19" s="174"/>
      <c r="FZ19" s="174"/>
      <c r="GA19" s="174"/>
      <c r="GB19" s="174"/>
      <c r="GC19" s="174"/>
      <c r="GD19" s="174"/>
      <c r="GE19" s="174"/>
      <c r="GF19" s="174"/>
      <c r="GG19" s="174"/>
      <c r="GH19" s="174"/>
      <c r="GI19" s="174"/>
      <c r="GJ19" s="174"/>
      <c r="GK19" s="174"/>
      <c r="GL19" s="174"/>
      <c r="GM19" s="174"/>
      <c r="GN19" s="174"/>
      <c r="GO19" s="174"/>
      <c r="GP19" s="174"/>
      <c r="GQ19" s="174"/>
      <c r="GR19" s="174"/>
      <c r="GS19" s="174"/>
      <c r="GT19" s="174"/>
      <c r="GU19" s="174"/>
      <c r="GV19" s="174"/>
      <c r="GW19" s="174"/>
      <c r="GX19" s="174"/>
      <c r="GY19" s="174"/>
      <c r="GZ19" s="174"/>
      <c r="HA19" s="174"/>
      <c r="HB19" s="174"/>
      <c r="HC19" s="174"/>
      <c r="HD19" s="174"/>
    </row>
    <row r="20" spans="1:212" s="185" customFormat="1" ht="12.75">
      <c r="A20" s="193" t="s">
        <v>384</v>
      </c>
      <c r="B20" s="182">
        <f aca="true" t="shared" si="2" ref="B20:G20">SUM(B14:B19)</f>
        <v>651569468</v>
      </c>
      <c r="C20" s="182">
        <f t="shared" si="2"/>
        <v>0</v>
      </c>
      <c r="D20" s="182">
        <f t="shared" si="2"/>
        <v>84000005</v>
      </c>
      <c r="E20" s="182">
        <f t="shared" si="2"/>
        <v>1086316626</v>
      </c>
      <c r="F20" s="182">
        <f t="shared" si="2"/>
        <v>0</v>
      </c>
      <c r="G20" s="182">
        <f t="shared" si="2"/>
        <v>0</v>
      </c>
      <c r="H20" s="183">
        <f t="shared" si="0"/>
        <v>1821886099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DW20" s="184"/>
      <c r="DX20" s="184"/>
      <c r="DY20" s="184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  <c r="FB20" s="184"/>
      <c r="FC20" s="184"/>
      <c r="FD20" s="184"/>
      <c r="FE20" s="184"/>
      <c r="FF20" s="184"/>
      <c r="FG20" s="184"/>
      <c r="FH20" s="184"/>
      <c r="FI20" s="184"/>
      <c r="FJ20" s="184"/>
      <c r="FK20" s="184"/>
      <c r="FL20" s="184"/>
      <c r="FM20" s="184"/>
      <c r="FN20" s="184"/>
      <c r="FO20" s="184"/>
      <c r="FP20" s="184"/>
      <c r="FQ20" s="184"/>
      <c r="FR20" s="184"/>
      <c r="FS20" s="184"/>
      <c r="FT20" s="184"/>
      <c r="FU20" s="184"/>
      <c r="FV20" s="184"/>
      <c r="FW20" s="184"/>
      <c r="FX20" s="184"/>
      <c r="FY20" s="184"/>
      <c r="FZ20" s="184"/>
      <c r="GA20" s="184"/>
      <c r="GB20" s="184"/>
      <c r="GC20" s="184"/>
      <c r="GD20" s="184"/>
      <c r="GE20" s="184"/>
      <c r="GF20" s="184"/>
      <c r="GG20" s="184"/>
      <c r="GH20" s="184"/>
      <c r="GI20" s="184"/>
      <c r="GJ20" s="184"/>
      <c r="GK20" s="184"/>
      <c r="GL20" s="184"/>
      <c r="GM20" s="184"/>
      <c r="GN20" s="184"/>
      <c r="GO20" s="184"/>
      <c r="GP20" s="184"/>
      <c r="GQ20" s="184"/>
      <c r="GR20" s="184"/>
      <c r="GS20" s="184"/>
      <c r="GT20" s="184"/>
      <c r="GU20" s="184"/>
      <c r="GV20" s="184"/>
      <c r="GW20" s="184"/>
      <c r="GX20" s="184"/>
      <c r="GY20" s="184"/>
      <c r="GZ20" s="184"/>
      <c r="HA20" s="184"/>
      <c r="HB20" s="184"/>
      <c r="HC20" s="184"/>
      <c r="HD20" s="184"/>
    </row>
    <row r="21" spans="1:212" s="185" customFormat="1" ht="12.75">
      <c r="A21" s="193" t="s">
        <v>390</v>
      </c>
      <c r="B21" s="194"/>
      <c r="C21" s="194">
        <v>0</v>
      </c>
      <c r="D21" s="194"/>
      <c r="E21" s="194"/>
      <c r="F21" s="194"/>
      <c r="G21" s="194"/>
      <c r="H21" s="195">
        <f t="shared" si="0"/>
        <v>0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4"/>
      <c r="DX21" s="184"/>
      <c r="DY21" s="184"/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4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  <c r="FE21" s="184"/>
      <c r="FF21" s="184"/>
      <c r="FG21" s="184"/>
      <c r="FH21" s="184"/>
      <c r="FI21" s="184"/>
      <c r="FJ21" s="184"/>
      <c r="FK21" s="184"/>
      <c r="FL21" s="184"/>
      <c r="FM21" s="184"/>
      <c r="FN21" s="184"/>
      <c r="FO21" s="184"/>
      <c r="FP21" s="184"/>
      <c r="FQ21" s="184"/>
      <c r="FR21" s="184"/>
      <c r="FS21" s="184"/>
      <c r="FT21" s="184"/>
      <c r="FU21" s="184"/>
      <c r="FV21" s="184"/>
      <c r="FW21" s="184"/>
      <c r="FX21" s="184"/>
      <c r="FY21" s="184"/>
      <c r="FZ21" s="184"/>
      <c r="GA21" s="184"/>
      <c r="GB21" s="184"/>
      <c r="GC21" s="184"/>
      <c r="GD21" s="184"/>
      <c r="GE21" s="184"/>
      <c r="GF21" s="184"/>
      <c r="GG21" s="184"/>
      <c r="GH21" s="184"/>
      <c r="GI21" s="184"/>
      <c r="GJ21" s="184"/>
      <c r="GK21" s="184"/>
      <c r="GL21" s="184"/>
      <c r="GM21" s="184"/>
      <c r="GN21" s="184"/>
      <c r="GO21" s="184"/>
      <c r="GP21" s="184"/>
      <c r="GQ21" s="184"/>
      <c r="GR21" s="184"/>
      <c r="GS21" s="184"/>
      <c r="GT21" s="184"/>
      <c r="GU21" s="184"/>
      <c r="GV21" s="184"/>
      <c r="GW21" s="184"/>
      <c r="GX21" s="184"/>
      <c r="GY21" s="184"/>
      <c r="GZ21" s="184"/>
      <c r="HA21" s="184"/>
      <c r="HB21" s="184"/>
      <c r="HC21" s="184"/>
      <c r="HD21" s="184"/>
    </row>
    <row r="22" spans="1:212" s="185" customFormat="1" ht="12.75">
      <c r="A22" s="193" t="s">
        <v>391</v>
      </c>
      <c r="B22" s="181">
        <f>B5-B14</f>
        <v>9462691406</v>
      </c>
      <c r="C22" s="181">
        <f aca="true" t="shared" si="3" ref="C22:H22">C5-C14</f>
        <v>0</v>
      </c>
      <c r="D22" s="181">
        <f t="shared" si="3"/>
        <v>32666663</v>
      </c>
      <c r="E22" s="181">
        <f t="shared" si="3"/>
        <v>1182061449</v>
      </c>
      <c r="F22" s="181">
        <f t="shared" si="3"/>
        <v>0</v>
      </c>
      <c r="G22" s="181">
        <f t="shared" si="3"/>
        <v>0</v>
      </c>
      <c r="H22" s="210">
        <f t="shared" si="3"/>
        <v>10677419518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  <c r="GU22" s="184"/>
      <c r="GV22" s="184"/>
      <c r="GW22" s="184"/>
      <c r="GX22" s="184"/>
      <c r="GY22" s="184"/>
      <c r="GZ22" s="184"/>
      <c r="HA22" s="184"/>
      <c r="HB22" s="184"/>
      <c r="HC22" s="184"/>
      <c r="HD22" s="184"/>
    </row>
    <row r="23" spans="1:212" s="185" customFormat="1" ht="13.5" thickBot="1">
      <c r="A23" s="196" t="s">
        <v>392</v>
      </c>
      <c r="B23" s="197">
        <f>B12-B20</f>
        <v>9296883851</v>
      </c>
      <c r="C23" s="197">
        <f aca="true" t="shared" si="4" ref="C23:H23">C12-C20</f>
        <v>0</v>
      </c>
      <c r="D23" s="197">
        <f t="shared" si="4"/>
        <v>27999995</v>
      </c>
      <c r="E23" s="197">
        <f t="shared" si="4"/>
        <v>1121703183</v>
      </c>
      <c r="F23" s="197">
        <f t="shared" si="4"/>
        <v>0</v>
      </c>
      <c r="G23" s="197">
        <f t="shared" si="4"/>
        <v>0</v>
      </c>
      <c r="H23" s="212">
        <f t="shared" si="4"/>
        <v>10446587029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4"/>
      <c r="DX23" s="184"/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4"/>
      <c r="FB23" s="184"/>
      <c r="FC23" s="184"/>
      <c r="FD23" s="184"/>
      <c r="FE23" s="184"/>
      <c r="FF23" s="184"/>
      <c r="FG23" s="184"/>
      <c r="FH23" s="184"/>
      <c r="FI23" s="184"/>
      <c r="FJ23" s="184"/>
      <c r="FK23" s="184"/>
      <c r="FL23" s="184"/>
      <c r="FM23" s="184"/>
      <c r="FN23" s="184"/>
      <c r="FO23" s="184"/>
      <c r="FP23" s="184"/>
      <c r="FQ23" s="184"/>
      <c r="FR23" s="184"/>
      <c r="FS23" s="184"/>
      <c r="FT23" s="184"/>
      <c r="FU23" s="184"/>
      <c r="FV23" s="184"/>
      <c r="FW23" s="184"/>
      <c r="FX23" s="184"/>
      <c r="FY23" s="184"/>
      <c r="FZ23" s="184"/>
      <c r="GA23" s="184"/>
      <c r="GB23" s="184"/>
      <c r="GC23" s="184"/>
      <c r="GD23" s="184"/>
      <c r="GE23" s="184"/>
      <c r="GF23" s="184"/>
      <c r="GG23" s="184"/>
      <c r="GH23" s="184"/>
      <c r="GI23" s="184"/>
      <c r="GJ23" s="184"/>
      <c r="GK23" s="184"/>
      <c r="GL23" s="184"/>
      <c r="GM23" s="184"/>
      <c r="GN23" s="184"/>
      <c r="GO23" s="184"/>
      <c r="GP23" s="184"/>
      <c r="GQ23" s="184"/>
      <c r="GR23" s="184"/>
      <c r="GS23" s="184"/>
      <c r="GT23" s="184"/>
      <c r="GU23" s="184"/>
      <c r="GV23" s="184"/>
      <c r="GW23" s="184"/>
      <c r="GX23" s="184"/>
      <c r="GY23" s="184"/>
      <c r="GZ23" s="184"/>
      <c r="HA23" s="184"/>
      <c r="HB23" s="184"/>
      <c r="HC23" s="184"/>
      <c r="HD23" s="184"/>
    </row>
    <row r="24" spans="1:212" ht="12.75">
      <c r="A24" s="198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  <c r="DZ24" s="174"/>
      <c r="EA24" s="174"/>
      <c r="EB24" s="174"/>
      <c r="EC24" s="174"/>
      <c r="ED24" s="174"/>
      <c r="EE24" s="174"/>
      <c r="EF24" s="174"/>
      <c r="EG24" s="174"/>
      <c r="EH24" s="174"/>
      <c r="EI24" s="174"/>
      <c r="EJ24" s="174"/>
      <c r="EK24" s="174"/>
      <c r="EL24" s="174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  <c r="FB24" s="174"/>
      <c r="FC24" s="174"/>
      <c r="FD24" s="174"/>
      <c r="FE24" s="174"/>
      <c r="FF24" s="174"/>
      <c r="FG24" s="174"/>
      <c r="FH24" s="174"/>
      <c r="FI24" s="174"/>
      <c r="FJ24" s="174"/>
      <c r="FK24" s="174"/>
      <c r="FL24" s="174"/>
      <c r="FM24" s="174"/>
      <c r="FN24" s="174"/>
      <c r="FO24" s="174"/>
      <c r="FP24" s="174"/>
      <c r="FQ24" s="174"/>
      <c r="FR24" s="174"/>
      <c r="FS24" s="174"/>
      <c r="FT24" s="174"/>
      <c r="FU24" s="174"/>
      <c r="FV24" s="174"/>
      <c r="FW24" s="174"/>
      <c r="FX24" s="174"/>
      <c r="FY24" s="174"/>
      <c r="FZ24" s="174"/>
      <c r="GA24" s="174"/>
      <c r="GB24" s="174"/>
      <c r="GC24" s="174"/>
      <c r="GD24" s="174"/>
      <c r="GE24" s="174"/>
      <c r="GF24" s="174"/>
      <c r="GG24" s="174"/>
      <c r="GH24" s="174"/>
      <c r="GI24" s="174"/>
      <c r="GJ24" s="174"/>
      <c r="GK24" s="174"/>
      <c r="GL24" s="174"/>
      <c r="GM24" s="174"/>
      <c r="GN24" s="174"/>
      <c r="GO24" s="174"/>
      <c r="GP24" s="174"/>
      <c r="GQ24" s="174"/>
      <c r="GR24" s="174"/>
      <c r="GS24" s="174"/>
      <c r="GT24" s="174"/>
      <c r="GU24" s="174"/>
      <c r="GV24" s="174"/>
      <c r="GW24" s="174"/>
      <c r="GX24" s="174"/>
      <c r="GY24" s="174"/>
      <c r="GZ24" s="174"/>
      <c r="HA24" s="174"/>
      <c r="HB24" s="174"/>
      <c r="HC24" s="174"/>
      <c r="HD24" s="174"/>
    </row>
    <row r="25" spans="1:212" ht="12.75">
      <c r="A25" s="174" t="s">
        <v>393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74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  <c r="FB25" s="174"/>
      <c r="FC25" s="174"/>
      <c r="FD25" s="174"/>
      <c r="FE25" s="174"/>
      <c r="FF25" s="174"/>
      <c r="FG25" s="174"/>
      <c r="FH25" s="174"/>
      <c r="FI25" s="174"/>
      <c r="FJ25" s="174"/>
      <c r="FK25" s="174"/>
      <c r="FL25" s="174"/>
      <c r="FM25" s="174"/>
      <c r="FN25" s="174"/>
      <c r="FO25" s="174"/>
      <c r="FP25" s="174"/>
      <c r="FQ25" s="174"/>
      <c r="FR25" s="174"/>
      <c r="FS25" s="174"/>
      <c r="FT25" s="174"/>
      <c r="FU25" s="174"/>
      <c r="FV25" s="174"/>
      <c r="FW25" s="174"/>
      <c r="FX25" s="174"/>
      <c r="FY25" s="174"/>
      <c r="FZ25" s="174"/>
      <c r="GA25" s="174"/>
      <c r="GB25" s="174"/>
      <c r="GC25" s="174"/>
      <c r="GD25" s="174"/>
      <c r="GE25" s="174"/>
      <c r="GF25" s="174"/>
      <c r="GG25" s="174"/>
      <c r="GH25" s="174"/>
      <c r="GI25" s="174"/>
      <c r="GJ25" s="174"/>
      <c r="GK25" s="174"/>
      <c r="GL25" s="174"/>
      <c r="GM25" s="174"/>
      <c r="GN25" s="174"/>
      <c r="GO25" s="174"/>
      <c r="GP25" s="174"/>
      <c r="GQ25" s="174"/>
      <c r="GR25" s="174"/>
      <c r="GS25" s="174"/>
      <c r="GT25" s="174"/>
      <c r="GU25" s="174"/>
      <c r="GV25" s="174"/>
      <c r="GW25" s="174"/>
      <c r="GX25" s="174"/>
      <c r="GY25" s="174"/>
      <c r="GZ25" s="174"/>
      <c r="HA25" s="174"/>
      <c r="HB25" s="174"/>
      <c r="HC25" s="174"/>
      <c r="HD25" s="174"/>
    </row>
    <row r="26" spans="1:212" ht="12.75">
      <c r="A26" s="174" t="s">
        <v>394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74"/>
      <c r="EX26" s="174"/>
      <c r="EY26" s="174"/>
      <c r="EZ26" s="174"/>
      <c r="FA26" s="174"/>
      <c r="FB26" s="174"/>
      <c r="FC26" s="174"/>
      <c r="FD26" s="174"/>
      <c r="FE26" s="174"/>
      <c r="FF26" s="174"/>
      <c r="FG26" s="174"/>
      <c r="FH26" s="174"/>
      <c r="FI26" s="174"/>
      <c r="FJ26" s="174"/>
      <c r="FK26" s="174"/>
      <c r="FL26" s="174"/>
      <c r="FM26" s="174"/>
      <c r="FN26" s="174"/>
      <c r="FO26" s="174"/>
      <c r="FP26" s="174"/>
      <c r="FQ26" s="174"/>
      <c r="FR26" s="174"/>
      <c r="FS26" s="174"/>
      <c r="FT26" s="174"/>
      <c r="FU26" s="174"/>
      <c r="FV26" s="174"/>
      <c r="FW26" s="174"/>
      <c r="FX26" s="174"/>
      <c r="FY26" s="174"/>
      <c r="FZ26" s="174"/>
      <c r="GA26" s="174"/>
      <c r="GB26" s="174"/>
      <c r="GC26" s="174"/>
      <c r="GD26" s="174"/>
      <c r="GE26" s="174"/>
      <c r="GF26" s="174"/>
      <c r="GG26" s="174"/>
      <c r="GH26" s="174"/>
      <c r="GI26" s="174"/>
      <c r="GJ26" s="174"/>
      <c r="GK26" s="174"/>
      <c r="GL26" s="174"/>
      <c r="GM26" s="174"/>
      <c r="GN26" s="174"/>
      <c r="GO26" s="174"/>
      <c r="GP26" s="174"/>
      <c r="GQ26" s="174"/>
      <c r="GR26" s="174"/>
      <c r="GS26" s="174"/>
      <c r="GT26" s="174"/>
      <c r="GU26" s="174"/>
      <c r="GV26" s="174"/>
      <c r="GW26" s="174"/>
      <c r="GX26" s="174"/>
      <c r="GY26" s="174"/>
      <c r="GZ26" s="174"/>
      <c r="HA26" s="174"/>
      <c r="HB26" s="174"/>
      <c r="HC26" s="174"/>
      <c r="HD26" s="174"/>
    </row>
    <row r="27" spans="1:212" ht="12.75">
      <c r="A27" s="174" t="s">
        <v>395</v>
      </c>
      <c r="B27" s="174"/>
      <c r="C27" s="174"/>
      <c r="D27" s="174"/>
      <c r="E27" s="199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74"/>
      <c r="EN27" s="174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4"/>
      <c r="EZ27" s="174"/>
      <c r="FA27" s="174"/>
      <c r="FB27" s="174"/>
      <c r="FC27" s="174"/>
      <c r="FD27" s="174"/>
      <c r="FE27" s="174"/>
      <c r="FF27" s="174"/>
      <c r="FG27" s="174"/>
      <c r="FH27" s="174"/>
      <c r="FI27" s="174"/>
      <c r="FJ27" s="174"/>
      <c r="FK27" s="174"/>
      <c r="FL27" s="174"/>
      <c r="FM27" s="174"/>
      <c r="FN27" s="174"/>
      <c r="FO27" s="174"/>
      <c r="FP27" s="174"/>
      <c r="FQ27" s="174"/>
      <c r="FR27" s="174"/>
      <c r="FS27" s="174"/>
      <c r="FT27" s="174"/>
      <c r="FU27" s="174"/>
      <c r="FV27" s="174"/>
      <c r="FW27" s="174"/>
      <c r="FX27" s="174"/>
      <c r="FY27" s="174"/>
      <c r="FZ27" s="174"/>
      <c r="GA27" s="174"/>
      <c r="GB27" s="174"/>
      <c r="GC27" s="174"/>
      <c r="GD27" s="174"/>
      <c r="GE27" s="174"/>
      <c r="GF27" s="174"/>
      <c r="GG27" s="174"/>
      <c r="GH27" s="174"/>
      <c r="GI27" s="174"/>
      <c r="GJ27" s="174"/>
      <c r="GK27" s="174"/>
      <c r="GL27" s="174"/>
      <c r="GM27" s="174"/>
      <c r="GN27" s="174"/>
      <c r="GO27" s="174"/>
      <c r="GP27" s="174"/>
      <c r="GQ27" s="174"/>
      <c r="GR27" s="174"/>
      <c r="GS27" s="174"/>
      <c r="GT27" s="174"/>
      <c r="GU27" s="174"/>
      <c r="GV27" s="174"/>
      <c r="GW27" s="174"/>
      <c r="GX27" s="174"/>
      <c r="GY27" s="174"/>
      <c r="GZ27" s="174"/>
      <c r="HA27" s="174"/>
      <c r="HB27" s="174"/>
      <c r="HC27" s="174"/>
      <c r="HD27" s="174"/>
    </row>
    <row r="28" spans="1:212" ht="12.75">
      <c r="A28" s="174" t="s">
        <v>396</v>
      </c>
      <c r="B28" s="174"/>
      <c r="C28" s="174"/>
      <c r="D28" s="174"/>
      <c r="E28" s="199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  <c r="DV28" s="174"/>
      <c r="DW28" s="174"/>
      <c r="DX28" s="174"/>
      <c r="DY28" s="174"/>
      <c r="DZ28" s="174"/>
      <c r="EA28" s="174"/>
      <c r="EB28" s="174"/>
      <c r="EC28" s="174"/>
      <c r="ED28" s="174"/>
      <c r="EE28" s="174"/>
      <c r="EF28" s="174"/>
      <c r="EG28" s="174"/>
      <c r="EH28" s="174"/>
      <c r="EI28" s="174"/>
      <c r="EJ28" s="174"/>
      <c r="EK28" s="174"/>
      <c r="EL28" s="174"/>
      <c r="EM28" s="174"/>
      <c r="EN28" s="174"/>
      <c r="EO28" s="174"/>
      <c r="EP28" s="174"/>
      <c r="EQ28" s="174"/>
      <c r="ER28" s="174"/>
      <c r="ES28" s="174"/>
      <c r="ET28" s="174"/>
      <c r="EU28" s="174"/>
      <c r="EV28" s="174"/>
      <c r="EW28" s="174"/>
      <c r="EX28" s="174"/>
      <c r="EY28" s="174"/>
      <c r="EZ28" s="174"/>
      <c r="FA28" s="174"/>
      <c r="FB28" s="174"/>
      <c r="FC28" s="174"/>
      <c r="FD28" s="174"/>
      <c r="FE28" s="174"/>
      <c r="FF28" s="174"/>
      <c r="FG28" s="174"/>
      <c r="FH28" s="174"/>
      <c r="FI28" s="174"/>
      <c r="FJ28" s="174"/>
      <c r="FK28" s="174"/>
      <c r="FL28" s="174"/>
      <c r="FM28" s="174"/>
      <c r="FN28" s="174"/>
      <c r="FO28" s="174"/>
      <c r="FP28" s="174"/>
      <c r="FQ28" s="174"/>
      <c r="FR28" s="174"/>
      <c r="FS28" s="174"/>
      <c r="FT28" s="174"/>
      <c r="FU28" s="174"/>
      <c r="FV28" s="174"/>
      <c r="FW28" s="174"/>
      <c r="FX28" s="174"/>
      <c r="FY28" s="174"/>
      <c r="FZ28" s="174"/>
      <c r="GA28" s="174"/>
      <c r="GB28" s="174"/>
      <c r="GC28" s="174"/>
      <c r="GD28" s="174"/>
      <c r="GE28" s="174"/>
      <c r="GF28" s="174"/>
      <c r="GG28" s="174"/>
      <c r="GH28" s="174"/>
      <c r="GI28" s="174"/>
      <c r="GJ28" s="174"/>
      <c r="GK28" s="174"/>
      <c r="GL28" s="174"/>
      <c r="GM28" s="174"/>
      <c r="GN28" s="174"/>
      <c r="GO28" s="174"/>
      <c r="GP28" s="174"/>
      <c r="GQ28" s="174"/>
      <c r="GR28" s="174"/>
      <c r="GS28" s="174"/>
      <c r="GT28" s="174"/>
      <c r="GU28" s="174"/>
      <c r="GV28" s="174"/>
      <c r="GW28" s="174"/>
      <c r="GX28" s="174"/>
      <c r="GY28" s="174"/>
      <c r="GZ28" s="174"/>
      <c r="HA28" s="174"/>
      <c r="HB28" s="174"/>
      <c r="HC28" s="174"/>
      <c r="HD28" s="174"/>
    </row>
    <row r="29" spans="1:212" ht="12.75">
      <c r="A29" s="174" t="s">
        <v>397</v>
      </c>
      <c r="B29" s="174"/>
      <c r="C29" s="174"/>
      <c r="D29" s="174"/>
      <c r="E29" s="199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4"/>
      <c r="ET29" s="174"/>
      <c r="EU29" s="174"/>
      <c r="EV29" s="174"/>
      <c r="EW29" s="174"/>
      <c r="EX29" s="174"/>
      <c r="EY29" s="174"/>
      <c r="EZ29" s="174"/>
      <c r="FA29" s="174"/>
      <c r="FB29" s="174"/>
      <c r="FC29" s="174"/>
      <c r="FD29" s="174"/>
      <c r="FE29" s="174"/>
      <c r="FF29" s="174"/>
      <c r="FG29" s="174"/>
      <c r="FH29" s="174"/>
      <c r="FI29" s="174"/>
      <c r="FJ29" s="174"/>
      <c r="FK29" s="174"/>
      <c r="FL29" s="174"/>
      <c r="FM29" s="174"/>
      <c r="FN29" s="174"/>
      <c r="FO29" s="174"/>
      <c r="FP29" s="174"/>
      <c r="FQ29" s="174"/>
      <c r="FR29" s="174"/>
      <c r="FS29" s="174"/>
      <c r="FT29" s="174"/>
      <c r="FU29" s="174"/>
      <c r="FV29" s="174"/>
      <c r="FW29" s="174"/>
      <c r="FX29" s="174"/>
      <c r="FY29" s="174"/>
      <c r="FZ29" s="174"/>
      <c r="GA29" s="174"/>
      <c r="GB29" s="174"/>
      <c r="GC29" s="174"/>
      <c r="GD29" s="174"/>
      <c r="GE29" s="174"/>
      <c r="GF29" s="174"/>
      <c r="GG29" s="174"/>
      <c r="GH29" s="174"/>
      <c r="GI29" s="174"/>
      <c r="GJ29" s="174"/>
      <c r="GK29" s="174"/>
      <c r="GL29" s="174"/>
      <c r="GM29" s="174"/>
      <c r="GN29" s="174"/>
      <c r="GO29" s="174"/>
      <c r="GP29" s="174"/>
      <c r="GQ29" s="174"/>
      <c r="GR29" s="174"/>
      <c r="GS29" s="174"/>
      <c r="GT29" s="174"/>
      <c r="GU29" s="174"/>
      <c r="GV29" s="174"/>
      <c r="GW29" s="174"/>
      <c r="GX29" s="174"/>
      <c r="GY29" s="174"/>
      <c r="GZ29" s="174"/>
      <c r="HA29" s="174"/>
      <c r="HB29" s="174"/>
      <c r="HC29" s="174"/>
      <c r="HD29" s="174"/>
    </row>
    <row r="30" spans="1:212" ht="12.75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  <c r="EM30" s="174"/>
      <c r="EN30" s="174"/>
      <c r="EO30" s="174"/>
      <c r="EP30" s="174"/>
      <c r="EQ30" s="174"/>
      <c r="ER30" s="174"/>
      <c r="ES30" s="174"/>
      <c r="ET30" s="174"/>
      <c r="EU30" s="174"/>
      <c r="EV30" s="174"/>
      <c r="EW30" s="174"/>
      <c r="EX30" s="174"/>
      <c r="EY30" s="174"/>
      <c r="EZ30" s="174"/>
      <c r="FA30" s="174"/>
      <c r="FB30" s="174"/>
      <c r="FC30" s="174"/>
      <c r="FD30" s="174"/>
      <c r="FE30" s="174"/>
      <c r="FF30" s="174"/>
      <c r="FG30" s="174"/>
      <c r="FH30" s="174"/>
      <c r="FI30" s="174"/>
      <c r="FJ30" s="174"/>
      <c r="FK30" s="174"/>
      <c r="FL30" s="174"/>
      <c r="FM30" s="174"/>
      <c r="FN30" s="174"/>
      <c r="FO30" s="174"/>
      <c r="FP30" s="174"/>
      <c r="FQ30" s="174"/>
      <c r="FR30" s="174"/>
      <c r="FS30" s="174"/>
      <c r="FT30" s="174"/>
      <c r="FU30" s="174"/>
      <c r="FV30" s="174"/>
      <c r="FW30" s="174"/>
      <c r="FX30" s="174"/>
      <c r="FY30" s="174"/>
      <c r="FZ30" s="174"/>
      <c r="GA30" s="174"/>
      <c r="GB30" s="174"/>
      <c r="GC30" s="174"/>
      <c r="GD30" s="174"/>
      <c r="GE30" s="174"/>
      <c r="GF30" s="174"/>
      <c r="GG30" s="174"/>
      <c r="GH30" s="174"/>
      <c r="GI30" s="174"/>
      <c r="GJ30" s="174"/>
      <c r="GK30" s="174"/>
      <c r="GL30" s="174"/>
      <c r="GM30" s="174"/>
      <c r="GN30" s="174"/>
      <c r="GO30" s="174"/>
      <c r="GP30" s="174"/>
      <c r="GQ30" s="174"/>
      <c r="GR30" s="174"/>
      <c r="GS30" s="174"/>
      <c r="GT30" s="174"/>
      <c r="GU30" s="174"/>
      <c r="GV30" s="174"/>
      <c r="GW30" s="174"/>
      <c r="GX30" s="174"/>
      <c r="GY30" s="174"/>
      <c r="GZ30" s="174"/>
      <c r="HA30" s="174"/>
      <c r="HB30" s="174"/>
      <c r="HC30" s="174"/>
      <c r="HD30" s="174"/>
    </row>
    <row r="31" spans="1:212" s="185" customFormat="1" ht="13.5" thickBot="1">
      <c r="A31" s="173" t="s">
        <v>398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</row>
    <row r="32" spans="1:212" ht="55.5" customHeight="1" thickBot="1">
      <c r="A32" s="214" t="s">
        <v>368</v>
      </c>
      <c r="B32" s="213" t="s">
        <v>369</v>
      </c>
      <c r="C32" s="213" t="s">
        <v>370</v>
      </c>
      <c r="D32" s="213" t="s">
        <v>371</v>
      </c>
      <c r="E32" s="213"/>
      <c r="F32" s="213" t="s">
        <v>399</v>
      </c>
      <c r="G32" s="213" t="s">
        <v>400</v>
      </c>
      <c r="H32" s="215" t="s">
        <v>375</v>
      </c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4"/>
      <c r="DO32" s="174"/>
      <c r="DP32" s="174"/>
      <c r="DQ32" s="174"/>
      <c r="DR32" s="174"/>
      <c r="DS32" s="174"/>
      <c r="DT32" s="174"/>
      <c r="DU32" s="174"/>
      <c r="DV32" s="174"/>
      <c r="DW32" s="174"/>
      <c r="DX32" s="174"/>
      <c r="DY32" s="174"/>
      <c r="DZ32" s="174"/>
      <c r="EA32" s="174"/>
      <c r="EB32" s="174"/>
      <c r="EC32" s="174"/>
      <c r="ED32" s="174"/>
      <c r="EE32" s="174"/>
      <c r="EF32" s="174"/>
      <c r="EG32" s="174"/>
      <c r="EH32" s="174"/>
      <c r="EI32" s="174"/>
      <c r="EJ32" s="174"/>
      <c r="EK32" s="174"/>
      <c r="EL32" s="174"/>
      <c r="EM32" s="174"/>
      <c r="EN32" s="174"/>
      <c r="EO32" s="174"/>
      <c r="EP32" s="174"/>
      <c r="EQ32" s="174"/>
      <c r="ER32" s="174"/>
      <c r="ES32" s="174"/>
      <c r="ET32" s="174"/>
      <c r="EU32" s="174"/>
      <c r="EV32" s="174"/>
      <c r="EW32" s="174"/>
      <c r="EX32" s="174"/>
      <c r="EY32" s="174"/>
      <c r="EZ32" s="174"/>
      <c r="FA32" s="174"/>
      <c r="FB32" s="174"/>
      <c r="FC32" s="174"/>
      <c r="FD32" s="174"/>
      <c r="FE32" s="174"/>
      <c r="FF32" s="174"/>
      <c r="FG32" s="174"/>
      <c r="FH32" s="174"/>
      <c r="FI32" s="174"/>
      <c r="FJ32" s="174"/>
      <c r="FK32" s="174"/>
      <c r="FL32" s="174"/>
      <c r="FM32" s="174"/>
      <c r="FN32" s="174"/>
      <c r="FO32" s="174"/>
      <c r="FP32" s="174"/>
      <c r="FQ32" s="174"/>
      <c r="FR32" s="174"/>
      <c r="FS32" s="174"/>
      <c r="FT32" s="174"/>
      <c r="FU32" s="174"/>
      <c r="FV32" s="174"/>
      <c r="FW32" s="174"/>
      <c r="FX32" s="174"/>
      <c r="FY32" s="174"/>
      <c r="FZ32" s="174"/>
      <c r="GA32" s="174"/>
      <c r="GB32" s="174"/>
      <c r="GC32" s="174"/>
      <c r="GD32" s="174"/>
      <c r="GE32" s="174"/>
      <c r="GF32" s="174"/>
      <c r="GG32" s="174"/>
      <c r="GH32" s="174"/>
      <c r="GI32" s="174"/>
      <c r="GJ32" s="174"/>
      <c r="GK32" s="174"/>
      <c r="GL32" s="174"/>
      <c r="GM32" s="174"/>
      <c r="GN32" s="174"/>
      <c r="GO32" s="174"/>
      <c r="GP32" s="174"/>
      <c r="GQ32" s="174"/>
      <c r="GR32" s="174"/>
      <c r="GS32" s="174"/>
      <c r="GT32" s="174"/>
      <c r="GU32" s="174"/>
      <c r="GV32" s="174"/>
      <c r="GW32" s="174"/>
      <c r="GX32" s="174"/>
      <c r="GY32" s="174"/>
      <c r="GZ32" s="174"/>
      <c r="HA32" s="174"/>
      <c r="HB32" s="174"/>
      <c r="HC32" s="174"/>
      <c r="HD32" s="174"/>
    </row>
    <row r="33" spans="1:212" ht="12.75">
      <c r="A33" s="200" t="s">
        <v>376</v>
      </c>
      <c r="B33" s="201"/>
      <c r="C33" s="201"/>
      <c r="D33" s="201"/>
      <c r="E33" s="201"/>
      <c r="F33" s="202"/>
      <c r="G33" s="201"/>
      <c r="H33" s="203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4"/>
      <c r="DI33" s="174"/>
      <c r="DJ33" s="174"/>
      <c r="DK33" s="174"/>
      <c r="DL33" s="174"/>
      <c r="DM33" s="174"/>
      <c r="DN33" s="174"/>
      <c r="DO33" s="174"/>
      <c r="DP33" s="174"/>
      <c r="DQ33" s="174"/>
      <c r="DR33" s="174"/>
      <c r="DS33" s="174"/>
      <c r="DT33" s="174"/>
      <c r="DU33" s="174"/>
      <c r="DV33" s="174"/>
      <c r="DW33" s="174"/>
      <c r="DX33" s="174"/>
      <c r="DY33" s="174"/>
      <c r="DZ33" s="174"/>
      <c r="EA33" s="174"/>
      <c r="EB33" s="174"/>
      <c r="EC33" s="174"/>
      <c r="ED33" s="174"/>
      <c r="EE33" s="174"/>
      <c r="EF33" s="174"/>
      <c r="EG33" s="174"/>
      <c r="EH33" s="174"/>
      <c r="EI33" s="174"/>
      <c r="EJ33" s="174"/>
      <c r="EK33" s="174"/>
      <c r="EL33" s="174"/>
      <c r="EM33" s="174"/>
      <c r="EN33" s="174"/>
      <c r="EO33" s="174"/>
      <c r="EP33" s="174"/>
      <c r="EQ33" s="174"/>
      <c r="ER33" s="174"/>
      <c r="ES33" s="174"/>
      <c r="ET33" s="174"/>
      <c r="EU33" s="174"/>
      <c r="EV33" s="174"/>
      <c r="EW33" s="174"/>
      <c r="EX33" s="174"/>
      <c r="EY33" s="174"/>
      <c r="EZ33" s="174"/>
      <c r="FA33" s="174"/>
      <c r="FB33" s="174"/>
      <c r="FC33" s="174"/>
      <c r="FD33" s="174"/>
      <c r="FE33" s="174"/>
      <c r="FF33" s="174"/>
      <c r="FG33" s="174"/>
      <c r="FH33" s="174"/>
      <c r="FI33" s="174"/>
      <c r="FJ33" s="174"/>
      <c r="FK33" s="174"/>
      <c r="FL33" s="174"/>
      <c r="FM33" s="174"/>
      <c r="FN33" s="174"/>
      <c r="FO33" s="174"/>
      <c r="FP33" s="174"/>
      <c r="FQ33" s="174"/>
      <c r="FR33" s="174"/>
      <c r="FS33" s="174"/>
      <c r="FT33" s="174"/>
      <c r="FU33" s="174"/>
      <c r="FV33" s="174"/>
      <c r="FW33" s="174"/>
      <c r="FX33" s="174"/>
      <c r="FY33" s="174"/>
      <c r="FZ33" s="174"/>
      <c r="GA33" s="174"/>
      <c r="GB33" s="174"/>
      <c r="GC33" s="174"/>
      <c r="GD33" s="174"/>
      <c r="GE33" s="174"/>
      <c r="GF33" s="174"/>
      <c r="GG33" s="174"/>
      <c r="GH33" s="174"/>
      <c r="GI33" s="174"/>
      <c r="GJ33" s="174"/>
      <c r="GK33" s="174"/>
      <c r="GL33" s="174"/>
      <c r="GM33" s="174"/>
      <c r="GN33" s="174"/>
      <c r="GO33" s="174"/>
      <c r="GP33" s="174"/>
      <c r="GQ33" s="174"/>
      <c r="GR33" s="174"/>
      <c r="GS33" s="174"/>
      <c r="GT33" s="174"/>
      <c r="GU33" s="174"/>
      <c r="GV33" s="174"/>
      <c r="GW33" s="174"/>
      <c r="GX33" s="174"/>
      <c r="GY33" s="174"/>
      <c r="GZ33" s="174"/>
      <c r="HA33" s="174"/>
      <c r="HB33" s="174"/>
      <c r="HC33" s="174"/>
      <c r="HD33" s="174"/>
    </row>
    <row r="34" spans="1:212" ht="12.75">
      <c r="A34" s="200" t="s">
        <v>401</v>
      </c>
      <c r="B34" s="201"/>
      <c r="C34" s="201"/>
      <c r="D34" s="201"/>
      <c r="E34" s="201"/>
      <c r="F34" s="202"/>
      <c r="G34" s="204"/>
      <c r="H34" s="203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  <c r="DD34" s="174"/>
      <c r="DE34" s="174"/>
      <c r="DF34" s="174"/>
      <c r="DG34" s="174"/>
      <c r="DH34" s="174"/>
      <c r="DI34" s="174"/>
      <c r="DJ34" s="174"/>
      <c r="DK34" s="174"/>
      <c r="DL34" s="174"/>
      <c r="DM34" s="174"/>
      <c r="DN34" s="174"/>
      <c r="DO34" s="174"/>
      <c r="DP34" s="174"/>
      <c r="DQ34" s="174"/>
      <c r="DR34" s="174"/>
      <c r="DS34" s="174"/>
      <c r="DT34" s="174"/>
      <c r="DU34" s="174"/>
      <c r="DV34" s="174"/>
      <c r="DW34" s="174"/>
      <c r="DX34" s="174"/>
      <c r="DY34" s="174"/>
      <c r="DZ34" s="174"/>
      <c r="EA34" s="174"/>
      <c r="EB34" s="174"/>
      <c r="EC34" s="174"/>
      <c r="ED34" s="174"/>
      <c r="EE34" s="174"/>
      <c r="EF34" s="174"/>
      <c r="EG34" s="174"/>
      <c r="EH34" s="174"/>
      <c r="EI34" s="174"/>
      <c r="EJ34" s="174"/>
      <c r="EK34" s="174"/>
      <c r="EL34" s="174"/>
      <c r="EM34" s="174"/>
      <c r="EN34" s="174"/>
      <c r="EO34" s="174"/>
      <c r="EP34" s="174"/>
      <c r="EQ34" s="174"/>
      <c r="ER34" s="174"/>
      <c r="ES34" s="174"/>
      <c r="ET34" s="174"/>
      <c r="EU34" s="174"/>
      <c r="EV34" s="174"/>
      <c r="EW34" s="174"/>
      <c r="EX34" s="174"/>
      <c r="EY34" s="174"/>
      <c r="EZ34" s="174"/>
      <c r="FA34" s="174"/>
      <c r="FB34" s="174"/>
      <c r="FC34" s="174"/>
      <c r="FD34" s="174"/>
      <c r="FE34" s="174"/>
      <c r="FF34" s="174"/>
      <c r="FG34" s="174"/>
      <c r="FH34" s="174"/>
      <c r="FI34" s="174"/>
      <c r="FJ34" s="174"/>
      <c r="FK34" s="174"/>
      <c r="FL34" s="174"/>
      <c r="FM34" s="174"/>
      <c r="FN34" s="174"/>
      <c r="FO34" s="174"/>
      <c r="FP34" s="174"/>
      <c r="FQ34" s="174"/>
      <c r="FR34" s="174"/>
      <c r="FS34" s="174"/>
      <c r="FT34" s="174"/>
      <c r="FU34" s="174"/>
      <c r="FV34" s="174"/>
      <c r="FW34" s="174"/>
      <c r="FX34" s="174"/>
      <c r="FY34" s="174"/>
      <c r="FZ34" s="174"/>
      <c r="GA34" s="174"/>
      <c r="GB34" s="174"/>
      <c r="GC34" s="174"/>
      <c r="GD34" s="174"/>
      <c r="GE34" s="174"/>
      <c r="GF34" s="174"/>
      <c r="GG34" s="174"/>
      <c r="GH34" s="174"/>
      <c r="GI34" s="174"/>
      <c r="GJ34" s="174"/>
      <c r="GK34" s="174"/>
      <c r="GL34" s="174"/>
      <c r="GM34" s="174"/>
      <c r="GN34" s="174"/>
      <c r="GO34" s="174"/>
      <c r="GP34" s="174"/>
      <c r="GQ34" s="174"/>
      <c r="GR34" s="174"/>
      <c r="GS34" s="174"/>
      <c r="GT34" s="174"/>
      <c r="GU34" s="174"/>
      <c r="GV34" s="174"/>
      <c r="GW34" s="174"/>
      <c r="GX34" s="174"/>
      <c r="GY34" s="174"/>
      <c r="GZ34" s="174"/>
      <c r="HA34" s="174"/>
      <c r="HB34" s="174"/>
      <c r="HC34" s="174"/>
      <c r="HD34" s="174"/>
    </row>
    <row r="35" spans="1:212" ht="15.75" customHeight="1">
      <c r="A35" s="193" t="s">
        <v>402</v>
      </c>
      <c r="B35" s="181">
        <v>0</v>
      </c>
      <c r="C35" s="181">
        <v>0</v>
      </c>
      <c r="D35" s="181">
        <v>0</v>
      </c>
      <c r="E35" s="181">
        <v>0</v>
      </c>
      <c r="F35" s="181">
        <v>0</v>
      </c>
      <c r="G35" s="181">
        <v>0</v>
      </c>
      <c r="H35" s="205">
        <v>0</v>
      </c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/>
      <c r="CU35" s="174"/>
      <c r="CV35" s="174"/>
      <c r="CW35" s="174"/>
      <c r="CX35" s="174"/>
      <c r="CY35" s="174"/>
      <c r="CZ35" s="174"/>
      <c r="DA35" s="174"/>
      <c r="DB35" s="174"/>
      <c r="DC35" s="174"/>
      <c r="DD35" s="174"/>
      <c r="DE35" s="174"/>
      <c r="DF35" s="174"/>
      <c r="DG35" s="174"/>
      <c r="DH35" s="174"/>
      <c r="DI35" s="174"/>
      <c r="DJ35" s="174"/>
      <c r="DK35" s="174"/>
      <c r="DL35" s="174"/>
      <c r="DM35" s="174"/>
      <c r="DN35" s="174"/>
      <c r="DO35" s="174"/>
      <c r="DP35" s="174"/>
      <c r="DQ35" s="174"/>
      <c r="DR35" s="174"/>
      <c r="DS35" s="174"/>
      <c r="DT35" s="174"/>
      <c r="DU35" s="174"/>
      <c r="DV35" s="174"/>
      <c r="DW35" s="174"/>
      <c r="DX35" s="174"/>
      <c r="DY35" s="174"/>
      <c r="DZ35" s="174"/>
      <c r="EA35" s="174"/>
      <c r="EB35" s="174"/>
      <c r="EC35" s="174"/>
      <c r="ED35" s="174"/>
      <c r="EE35" s="174"/>
      <c r="EF35" s="174"/>
      <c r="EG35" s="174"/>
      <c r="EH35" s="174"/>
      <c r="EI35" s="174"/>
      <c r="EJ35" s="174"/>
      <c r="EK35" s="174"/>
      <c r="EL35" s="174"/>
      <c r="EM35" s="174"/>
      <c r="EN35" s="174"/>
      <c r="EO35" s="174"/>
      <c r="EP35" s="174"/>
      <c r="EQ35" s="174"/>
      <c r="ER35" s="174"/>
      <c r="ES35" s="174"/>
      <c r="ET35" s="174"/>
      <c r="EU35" s="174"/>
      <c r="EV35" s="174"/>
      <c r="EW35" s="174"/>
      <c r="EX35" s="174"/>
      <c r="EY35" s="174"/>
      <c r="EZ35" s="174"/>
      <c r="FA35" s="174"/>
      <c r="FB35" s="174"/>
      <c r="FC35" s="174"/>
      <c r="FD35" s="174"/>
      <c r="FE35" s="174"/>
      <c r="FF35" s="174"/>
      <c r="FG35" s="174"/>
      <c r="FH35" s="174"/>
      <c r="FI35" s="174"/>
      <c r="FJ35" s="174"/>
      <c r="FK35" s="174"/>
      <c r="FL35" s="174"/>
      <c r="FM35" s="174"/>
      <c r="FN35" s="174"/>
      <c r="FO35" s="174"/>
      <c r="FP35" s="174"/>
      <c r="FQ35" s="174"/>
      <c r="FR35" s="174"/>
      <c r="FS35" s="174"/>
      <c r="FT35" s="174"/>
      <c r="FU35" s="174"/>
      <c r="FV35" s="174"/>
      <c r="FW35" s="174"/>
      <c r="FX35" s="174"/>
      <c r="FY35" s="174"/>
      <c r="FZ35" s="174"/>
      <c r="GA35" s="174"/>
      <c r="GB35" s="174"/>
      <c r="GC35" s="174"/>
      <c r="GD35" s="174"/>
      <c r="GE35" s="174"/>
      <c r="GF35" s="174"/>
      <c r="GG35" s="174"/>
      <c r="GH35" s="174"/>
      <c r="GI35" s="174"/>
      <c r="GJ35" s="174"/>
      <c r="GK35" s="174"/>
      <c r="GL35" s="174"/>
      <c r="GM35" s="174"/>
      <c r="GN35" s="174"/>
      <c r="GO35" s="174"/>
      <c r="GP35" s="174"/>
      <c r="GQ35" s="174"/>
      <c r="GR35" s="174"/>
      <c r="GS35" s="174"/>
      <c r="GT35" s="174"/>
      <c r="GU35" s="174"/>
      <c r="GV35" s="174"/>
      <c r="GW35" s="174"/>
      <c r="GX35" s="174"/>
      <c r="GY35" s="174"/>
      <c r="GZ35" s="174"/>
      <c r="HA35" s="174"/>
      <c r="HB35" s="174"/>
      <c r="HC35" s="174"/>
      <c r="HD35" s="174"/>
    </row>
    <row r="36" spans="1:212" ht="12.75">
      <c r="A36" s="186" t="s">
        <v>403</v>
      </c>
      <c r="B36" s="206"/>
      <c r="C36" s="206"/>
      <c r="D36" s="207"/>
      <c r="E36" s="207"/>
      <c r="F36" s="207"/>
      <c r="G36" s="207"/>
      <c r="H36" s="208">
        <v>0</v>
      </c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4"/>
      <c r="DK36" s="174"/>
      <c r="DL36" s="174"/>
      <c r="DM36" s="174"/>
      <c r="DN36" s="174"/>
      <c r="DO36" s="174"/>
      <c r="DP36" s="174"/>
      <c r="DQ36" s="174"/>
      <c r="DR36" s="174"/>
      <c r="DS36" s="174"/>
      <c r="DT36" s="174"/>
      <c r="DU36" s="174"/>
      <c r="DV36" s="174"/>
      <c r="DW36" s="174"/>
      <c r="DX36" s="174"/>
      <c r="DY36" s="174"/>
      <c r="DZ36" s="174"/>
      <c r="EA36" s="174"/>
      <c r="EB36" s="174"/>
      <c r="EC36" s="174"/>
      <c r="ED36" s="174"/>
      <c r="EE36" s="174"/>
      <c r="EF36" s="174"/>
      <c r="EG36" s="174"/>
      <c r="EH36" s="174"/>
      <c r="EI36" s="174"/>
      <c r="EJ36" s="174"/>
      <c r="EK36" s="174"/>
      <c r="EL36" s="174"/>
      <c r="EM36" s="174"/>
      <c r="EN36" s="174"/>
      <c r="EO36" s="174"/>
      <c r="EP36" s="174"/>
      <c r="EQ36" s="174"/>
      <c r="ER36" s="174"/>
      <c r="ES36" s="174"/>
      <c r="ET36" s="174"/>
      <c r="EU36" s="174"/>
      <c r="EV36" s="174"/>
      <c r="EW36" s="174"/>
      <c r="EX36" s="174"/>
      <c r="EY36" s="174"/>
      <c r="EZ36" s="174"/>
      <c r="FA36" s="174"/>
      <c r="FB36" s="174"/>
      <c r="FC36" s="174"/>
      <c r="FD36" s="174"/>
      <c r="FE36" s="174"/>
      <c r="FF36" s="174"/>
      <c r="FG36" s="174"/>
      <c r="FH36" s="174"/>
      <c r="FI36" s="174"/>
      <c r="FJ36" s="174"/>
      <c r="FK36" s="174"/>
      <c r="FL36" s="174"/>
      <c r="FM36" s="174"/>
      <c r="FN36" s="174"/>
      <c r="FO36" s="174"/>
      <c r="FP36" s="174"/>
      <c r="FQ36" s="174"/>
      <c r="FR36" s="174"/>
      <c r="FS36" s="174"/>
      <c r="FT36" s="174"/>
      <c r="FU36" s="174"/>
      <c r="FV36" s="174"/>
      <c r="FW36" s="174"/>
      <c r="FX36" s="174"/>
      <c r="FY36" s="174"/>
      <c r="FZ36" s="174"/>
      <c r="GA36" s="174"/>
      <c r="GB36" s="174"/>
      <c r="GC36" s="174"/>
      <c r="GD36" s="174"/>
      <c r="GE36" s="174"/>
      <c r="GF36" s="174"/>
      <c r="GG36" s="174"/>
      <c r="GH36" s="174"/>
      <c r="GI36" s="174"/>
      <c r="GJ36" s="174"/>
      <c r="GK36" s="174"/>
      <c r="GL36" s="174"/>
      <c r="GM36" s="174"/>
      <c r="GN36" s="174"/>
      <c r="GO36" s="174"/>
      <c r="GP36" s="174"/>
      <c r="GQ36" s="174"/>
      <c r="GR36" s="174"/>
      <c r="GS36" s="174"/>
      <c r="GT36" s="174"/>
      <c r="GU36" s="174"/>
      <c r="GV36" s="174"/>
      <c r="GW36" s="174"/>
      <c r="GX36" s="174"/>
      <c r="GY36" s="174"/>
      <c r="GZ36" s="174"/>
      <c r="HA36" s="174"/>
      <c r="HB36" s="174"/>
      <c r="HC36" s="174"/>
      <c r="HD36" s="174"/>
    </row>
    <row r="37" spans="1:212" ht="12.75">
      <c r="A37" s="186" t="s">
        <v>404</v>
      </c>
      <c r="B37" s="204"/>
      <c r="C37" s="204"/>
      <c r="D37" s="204">
        <v>0</v>
      </c>
      <c r="E37" s="201"/>
      <c r="F37" s="201"/>
      <c r="G37" s="201"/>
      <c r="H37" s="208">
        <v>0</v>
      </c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4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  <c r="DT37" s="174"/>
      <c r="DU37" s="174"/>
      <c r="DV37" s="174"/>
      <c r="DW37" s="174"/>
      <c r="DX37" s="174"/>
      <c r="DY37" s="174"/>
      <c r="DZ37" s="174"/>
      <c r="EA37" s="174"/>
      <c r="EB37" s="174"/>
      <c r="EC37" s="174"/>
      <c r="ED37" s="174"/>
      <c r="EE37" s="174"/>
      <c r="EF37" s="174"/>
      <c r="EG37" s="174"/>
      <c r="EH37" s="174"/>
      <c r="EI37" s="174"/>
      <c r="EJ37" s="174"/>
      <c r="EK37" s="174"/>
      <c r="EL37" s="174"/>
      <c r="EM37" s="174"/>
      <c r="EN37" s="174"/>
      <c r="EO37" s="174"/>
      <c r="EP37" s="174"/>
      <c r="EQ37" s="174"/>
      <c r="ER37" s="174"/>
      <c r="ES37" s="174"/>
      <c r="ET37" s="174"/>
      <c r="EU37" s="174"/>
      <c r="EV37" s="174"/>
      <c r="EW37" s="174"/>
      <c r="EX37" s="174"/>
      <c r="EY37" s="174"/>
      <c r="EZ37" s="174"/>
      <c r="FA37" s="174"/>
      <c r="FB37" s="174"/>
      <c r="FC37" s="174"/>
      <c r="FD37" s="174"/>
      <c r="FE37" s="174"/>
      <c r="FF37" s="174"/>
      <c r="FG37" s="174"/>
      <c r="FH37" s="174"/>
      <c r="FI37" s="174"/>
      <c r="FJ37" s="174"/>
      <c r="FK37" s="174"/>
      <c r="FL37" s="174"/>
      <c r="FM37" s="174"/>
      <c r="FN37" s="174"/>
      <c r="FO37" s="174"/>
      <c r="FP37" s="174"/>
      <c r="FQ37" s="174"/>
      <c r="FR37" s="174"/>
      <c r="FS37" s="174"/>
      <c r="FT37" s="174"/>
      <c r="FU37" s="174"/>
      <c r="FV37" s="174"/>
      <c r="FW37" s="174"/>
      <c r="FX37" s="174"/>
      <c r="FY37" s="174"/>
      <c r="FZ37" s="174"/>
      <c r="GA37" s="174"/>
      <c r="GB37" s="174"/>
      <c r="GC37" s="174"/>
      <c r="GD37" s="174"/>
      <c r="GE37" s="174"/>
      <c r="GF37" s="174"/>
      <c r="GG37" s="174"/>
      <c r="GH37" s="174"/>
      <c r="GI37" s="174"/>
      <c r="GJ37" s="174"/>
      <c r="GK37" s="174"/>
      <c r="GL37" s="174"/>
      <c r="GM37" s="174"/>
      <c r="GN37" s="174"/>
      <c r="GO37" s="174"/>
      <c r="GP37" s="174"/>
      <c r="GQ37" s="174"/>
      <c r="GR37" s="174"/>
      <c r="GS37" s="174"/>
      <c r="GT37" s="174"/>
      <c r="GU37" s="174"/>
      <c r="GV37" s="174"/>
      <c r="GW37" s="174"/>
      <c r="GX37" s="174"/>
      <c r="GY37" s="174"/>
      <c r="GZ37" s="174"/>
      <c r="HA37" s="174"/>
      <c r="HB37" s="174"/>
      <c r="HC37" s="174"/>
      <c r="HD37" s="174"/>
    </row>
    <row r="38" spans="1:212" ht="12.75">
      <c r="A38" s="186" t="s">
        <v>380</v>
      </c>
      <c r="B38" s="188"/>
      <c r="C38" s="188"/>
      <c r="D38" s="187">
        <v>0</v>
      </c>
      <c r="E38" s="187"/>
      <c r="F38" s="187"/>
      <c r="G38" s="187"/>
      <c r="H38" s="208">
        <v>0</v>
      </c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74"/>
      <c r="DZ38" s="174"/>
      <c r="EA38" s="174"/>
      <c r="EB38" s="174"/>
      <c r="EC38" s="174"/>
      <c r="ED38" s="174"/>
      <c r="EE38" s="174"/>
      <c r="EF38" s="174"/>
      <c r="EG38" s="174"/>
      <c r="EH38" s="174"/>
      <c r="EI38" s="174"/>
      <c r="EJ38" s="174"/>
      <c r="EK38" s="174"/>
      <c r="EL38" s="174"/>
      <c r="EM38" s="174"/>
      <c r="EN38" s="174"/>
      <c r="EO38" s="174"/>
      <c r="EP38" s="174"/>
      <c r="EQ38" s="174"/>
      <c r="ER38" s="174"/>
      <c r="ES38" s="174"/>
      <c r="ET38" s="174"/>
      <c r="EU38" s="174"/>
      <c r="EV38" s="174"/>
      <c r="EW38" s="174"/>
      <c r="EX38" s="174"/>
      <c r="EY38" s="174"/>
      <c r="EZ38" s="174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4"/>
      <c r="FL38" s="174"/>
      <c r="FM38" s="174"/>
      <c r="FN38" s="174"/>
      <c r="FO38" s="174"/>
      <c r="FP38" s="174"/>
      <c r="FQ38" s="174"/>
      <c r="FR38" s="174"/>
      <c r="FS38" s="174"/>
      <c r="FT38" s="174"/>
      <c r="FU38" s="174"/>
      <c r="FV38" s="174"/>
      <c r="FW38" s="174"/>
      <c r="FX38" s="174"/>
      <c r="FY38" s="174"/>
      <c r="FZ38" s="174"/>
      <c r="GA38" s="174"/>
      <c r="GB38" s="174"/>
      <c r="GC38" s="174"/>
      <c r="GD38" s="174"/>
      <c r="GE38" s="174"/>
      <c r="GF38" s="174"/>
      <c r="GG38" s="174"/>
      <c r="GH38" s="174"/>
      <c r="GI38" s="174"/>
      <c r="GJ38" s="174"/>
      <c r="GK38" s="174"/>
      <c r="GL38" s="174"/>
      <c r="GM38" s="174"/>
      <c r="GN38" s="174"/>
      <c r="GO38" s="174"/>
      <c r="GP38" s="174"/>
      <c r="GQ38" s="174"/>
      <c r="GR38" s="174"/>
      <c r="GS38" s="174"/>
      <c r="GT38" s="174"/>
      <c r="GU38" s="174"/>
      <c r="GV38" s="174"/>
      <c r="GW38" s="174"/>
      <c r="GX38" s="174"/>
      <c r="GY38" s="174"/>
      <c r="GZ38" s="174"/>
      <c r="HA38" s="174"/>
      <c r="HB38" s="174"/>
      <c r="HC38" s="174"/>
      <c r="HD38" s="174"/>
    </row>
    <row r="39" spans="1:212" ht="12.75">
      <c r="A39" s="186" t="s">
        <v>405</v>
      </c>
      <c r="B39" s="188"/>
      <c r="C39" s="188"/>
      <c r="D39" s="187">
        <v>0</v>
      </c>
      <c r="E39" s="187"/>
      <c r="F39" s="187"/>
      <c r="G39" s="187"/>
      <c r="H39" s="208"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  <c r="DN39" s="174"/>
      <c r="DO39" s="174"/>
      <c r="DP39" s="174"/>
      <c r="DQ39" s="174"/>
      <c r="DR39" s="174"/>
      <c r="DS39" s="174"/>
      <c r="DT39" s="174"/>
      <c r="DU39" s="174"/>
      <c r="DV39" s="174"/>
      <c r="DW39" s="174"/>
      <c r="DX39" s="174"/>
      <c r="DY39" s="174"/>
      <c r="DZ39" s="174"/>
      <c r="EA39" s="174"/>
      <c r="EB39" s="174"/>
      <c r="EC39" s="174"/>
      <c r="ED39" s="174"/>
      <c r="EE39" s="174"/>
      <c r="EF39" s="174"/>
      <c r="EG39" s="174"/>
      <c r="EH39" s="174"/>
      <c r="EI39" s="174"/>
      <c r="EJ39" s="174"/>
      <c r="EK39" s="174"/>
      <c r="EL39" s="174"/>
      <c r="EM39" s="174"/>
      <c r="EN39" s="174"/>
      <c r="EO39" s="174"/>
      <c r="EP39" s="174"/>
      <c r="EQ39" s="174"/>
      <c r="ER39" s="174"/>
      <c r="ES39" s="174"/>
      <c r="ET39" s="174"/>
      <c r="EU39" s="174"/>
      <c r="EV39" s="174"/>
      <c r="EW39" s="174"/>
      <c r="EX39" s="174"/>
      <c r="EY39" s="174"/>
      <c r="EZ39" s="174"/>
      <c r="FA39" s="174"/>
      <c r="FB39" s="174"/>
      <c r="FC39" s="174"/>
      <c r="FD39" s="174"/>
      <c r="FE39" s="174"/>
      <c r="FF39" s="174"/>
      <c r="FG39" s="174"/>
      <c r="FH39" s="174"/>
      <c r="FI39" s="174"/>
      <c r="FJ39" s="174"/>
      <c r="FK39" s="174"/>
      <c r="FL39" s="174"/>
      <c r="FM39" s="174"/>
      <c r="FN39" s="174"/>
      <c r="FO39" s="174"/>
      <c r="FP39" s="174"/>
      <c r="FQ39" s="174"/>
      <c r="FR39" s="174"/>
      <c r="FS39" s="174"/>
      <c r="FT39" s="174"/>
      <c r="FU39" s="174"/>
      <c r="FV39" s="174"/>
      <c r="FW39" s="174"/>
      <c r="FX39" s="174"/>
      <c r="FY39" s="174"/>
      <c r="FZ39" s="174"/>
      <c r="GA39" s="174"/>
      <c r="GB39" s="174"/>
      <c r="GC39" s="174"/>
      <c r="GD39" s="174"/>
      <c r="GE39" s="174"/>
      <c r="GF39" s="174"/>
      <c r="GG39" s="174"/>
      <c r="GH39" s="174"/>
      <c r="GI39" s="174"/>
      <c r="GJ39" s="174"/>
      <c r="GK39" s="174"/>
      <c r="GL39" s="174"/>
      <c r="GM39" s="174"/>
      <c r="GN39" s="174"/>
      <c r="GO39" s="174"/>
      <c r="GP39" s="174"/>
      <c r="GQ39" s="174"/>
      <c r="GR39" s="174"/>
      <c r="GS39" s="174"/>
      <c r="GT39" s="174"/>
      <c r="GU39" s="174"/>
      <c r="GV39" s="174"/>
      <c r="GW39" s="174"/>
      <c r="GX39" s="174"/>
      <c r="GY39" s="174"/>
      <c r="GZ39" s="174"/>
      <c r="HA39" s="174"/>
      <c r="HB39" s="174"/>
      <c r="HC39" s="174"/>
      <c r="HD39" s="174"/>
    </row>
    <row r="40" spans="1:212" ht="12.75">
      <c r="A40" s="186" t="s">
        <v>406</v>
      </c>
      <c r="B40" s="188"/>
      <c r="C40" s="188"/>
      <c r="D40" s="188">
        <v>0</v>
      </c>
      <c r="E40" s="187"/>
      <c r="F40" s="187"/>
      <c r="G40" s="187"/>
      <c r="H40" s="208">
        <v>0</v>
      </c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4"/>
      <c r="EF40" s="174"/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4"/>
      <c r="ES40" s="174"/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4"/>
      <c r="FE40" s="174"/>
      <c r="FF40" s="174"/>
      <c r="FG40" s="174"/>
      <c r="FH40" s="174"/>
      <c r="FI40" s="174"/>
      <c r="FJ40" s="174"/>
      <c r="FK40" s="174"/>
      <c r="FL40" s="174"/>
      <c r="FM40" s="174"/>
      <c r="FN40" s="174"/>
      <c r="FO40" s="174"/>
      <c r="FP40" s="174"/>
      <c r="FQ40" s="174"/>
      <c r="FR40" s="174"/>
      <c r="FS40" s="174"/>
      <c r="FT40" s="174"/>
      <c r="FU40" s="174"/>
      <c r="FV40" s="174"/>
      <c r="FW40" s="174"/>
      <c r="FX40" s="174"/>
      <c r="FY40" s="174"/>
      <c r="FZ40" s="174"/>
      <c r="GA40" s="174"/>
      <c r="GB40" s="174"/>
      <c r="GC40" s="174"/>
      <c r="GD40" s="174"/>
      <c r="GE40" s="174"/>
      <c r="GF40" s="174"/>
      <c r="GG40" s="174"/>
      <c r="GH40" s="174"/>
      <c r="GI40" s="174"/>
      <c r="GJ40" s="174"/>
      <c r="GK40" s="174"/>
      <c r="GL40" s="174"/>
      <c r="GM40" s="174"/>
      <c r="GN40" s="174"/>
      <c r="GO40" s="174"/>
      <c r="GP40" s="174"/>
      <c r="GQ40" s="174"/>
      <c r="GR40" s="174"/>
      <c r="GS40" s="174"/>
      <c r="GT40" s="174"/>
      <c r="GU40" s="174"/>
      <c r="GV40" s="174"/>
      <c r="GW40" s="174"/>
      <c r="GX40" s="174"/>
      <c r="GY40" s="174"/>
      <c r="GZ40" s="174"/>
      <c r="HA40" s="174"/>
      <c r="HB40" s="174"/>
      <c r="HC40" s="174"/>
      <c r="HD40" s="174"/>
    </row>
    <row r="41" spans="1:212" ht="12.75">
      <c r="A41" s="193" t="s">
        <v>384</v>
      </c>
      <c r="B41" s="181">
        <v>0</v>
      </c>
      <c r="C41" s="181">
        <v>0</v>
      </c>
      <c r="D41" s="181">
        <v>0</v>
      </c>
      <c r="E41" s="181">
        <v>0</v>
      </c>
      <c r="F41" s="181">
        <v>0</v>
      </c>
      <c r="G41" s="181">
        <v>0</v>
      </c>
      <c r="H41" s="205">
        <v>0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4"/>
      <c r="DN41" s="174"/>
      <c r="DO41" s="174"/>
      <c r="DP41" s="174"/>
      <c r="DQ41" s="174"/>
      <c r="DR41" s="174"/>
      <c r="DS41" s="174"/>
      <c r="DT41" s="174"/>
      <c r="DU41" s="174"/>
      <c r="DV41" s="174"/>
      <c r="DW41" s="174"/>
      <c r="DX41" s="174"/>
      <c r="DY41" s="174"/>
      <c r="DZ41" s="174"/>
      <c r="EA41" s="174"/>
      <c r="EB41" s="174"/>
      <c r="EC41" s="174"/>
      <c r="ED41" s="174"/>
      <c r="EE41" s="174"/>
      <c r="EF41" s="174"/>
      <c r="EG41" s="174"/>
      <c r="EH41" s="174"/>
      <c r="EI41" s="174"/>
      <c r="EJ41" s="174"/>
      <c r="EK41" s="174"/>
      <c r="EL41" s="174"/>
      <c r="EM41" s="174"/>
      <c r="EN41" s="174"/>
      <c r="EO41" s="174"/>
      <c r="EP41" s="174"/>
      <c r="EQ41" s="174"/>
      <c r="ER41" s="174"/>
      <c r="ES41" s="174"/>
      <c r="ET41" s="174"/>
      <c r="EU41" s="174"/>
      <c r="EV41" s="174"/>
      <c r="EW41" s="174"/>
      <c r="EX41" s="174"/>
      <c r="EY41" s="174"/>
      <c r="EZ41" s="174"/>
      <c r="FA41" s="174"/>
      <c r="FB41" s="174"/>
      <c r="FC41" s="174"/>
      <c r="FD41" s="174"/>
      <c r="FE41" s="174"/>
      <c r="FF41" s="174"/>
      <c r="FG41" s="174"/>
      <c r="FH41" s="174"/>
      <c r="FI41" s="174"/>
      <c r="FJ41" s="174"/>
      <c r="FK41" s="174"/>
      <c r="FL41" s="174"/>
      <c r="FM41" s="174"/>
      <c r="FN41" s="174"/>
      <c r="FO41" s="174"/>
      <c r="FP41" s="174"/>
      <c r="FQ41" s="174"/>
      <c r="FR41" s="174"/>
      <c r="FS41" s="174"/>
      <c r="FT41" s="174"/>
      <c r="FU41" s="174"/>
      <c r="FV41" s="174"/>
      <c r="FW41" s="174"/>
      <c r="FX41" s="174"/>
      <c r="FY41" s="174"/>
      <c r="FZ41" s="174"/>
      <c r="GA41" s="174"/>
      <c r="GB41" s="174"/>
      <c r="GC41" s="174"/>
      <c r="GD41" s="174"/>
      <c r="GE41" s="174"/>
      <c r="GF41" s="174"/>
      <c r="GG41" s="174"/>
      <c r="GH41" s="174"/>
      <c r="GI41" s="174"/>
      <c r="GJ41" s="174"/>
      <c r="GK41" s="174"/>
      <c r="GL41" s="174"/>
      <c r="GM41" s="174"/>
      <c r="GN41" s="174"/>
      <c r="GO41" s="174"/>
      <c r="GP41" s="174"/>
      <c r="GQ41" s="174"/>
      <c r="GR41" s="174"/>
      <c r="GS41" s="174"/>
      <c r="GT41" s="174"/>
      <c r="GU41" s="174"/>
      <c r="GV41" s="174"/>
      <c r="GW41" s="174"/>
      <c r="GX41" s="174"/>
      <c r="GY41" s="174"/>
      <c r="GZ41" s="174"/>
      <c r="HA41" s="174"/>
      <c r="HB41" s="174"/>
      <c r="HC41" s="174"/>
      <c r="HD41" s="174"/>
    </row>
    <row r="42" spans="1:212" ht="12.75">
      <c r="A42" s="193" t="s">
        <v>385</v>
      </c>
      <c r="B42" s="182"/>
      <c r="C42" s="182"/>
      <c r="D42" s="182"/>
      <c r="E42" s="182"/>
      <c r="F42" s="182"/>
      <c r="G42" s="182"/>
      <c r="H42" s="205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4"/>
      <c r="CQ42" s="174"/>
      <c r="CR42" s="174"/>
      <c r="CS42" s="174"/>
      <c r="CT42" s="174"/>
      <c r="CU42" s="174"/>
      <c r="CV42" s="174"/>
      <c r="CW42" s="174"/>
      <c r="CX42" s="174"/>
      <c r="CY42" s="174"/>
      <c r="CZ42" s="174"/>
      <c r="DA42" s="174"/>
      <c r="DB42" s="174"/>
      <c r="DC42" s="174"/>
      <c r="DD42" s="174"/>
      <c r="DE42" s="174"/>
      <c r="DF42" s="174"/>
      <c r="DG42" s="174"/>
      <c r="DH42" s="174"/>
      <c r="DI42" s="174"/>
      <c r="DJ42" s="174"/>
      <c r="DK42" s="174"/>
      <c r="DL42" s="174"/>
      <c r="DM42" s="174"/>
      <c r="DN42" s="174"/>
      <c r="DO42" s="174"/>
      <c r="DP42" s="174"/>
      <c r="DQ42" s="174"/>
      <c r="DR42" s="174"/>
      <c r="DS42" s="174"/>
      <c r="DT42" s="174"/>
      <c r="DU42" s="174"/>
      <c r="DV42" s="174"/>
      <c r="DW42" s="174"/>
      <c r="DX42" s="174"/>
      <c r="DY42" s="174"/>
      <c r="DZ42" s="174"/>
      <c r="EA42" s="174"/>
      <c r="EB42" s="174"/>
      <c r="EC42" s="174"/>
      <c r="ED42" s="174"/>
      <c r="EE42" s="174"/>
      <c r="EF42" s="174"/>
      <c r="EG42" s="174"/>
      <c r="EH42" s="174"/>
      <c r="EI42" s="174"/>
      <c r="EJ42" s="174"/>
      <c r="EK42" s="174"/>
      <c r="EL42" s="174"/>
      <c r="EM42" s="174"/>
      <c r="EN42" s="174"/>
      <c r="EO42" s="174"/>
      <c r="EP42" s="174"/>
      <c r="EQ42" s="174"/>
      <c r="ER42" s="174"/>
      <c r="ES42" s="174"/>
      <c r="ET42" s="174"/>
      <c r="EU42" s="174"/>
      <c r="EV42" s="174"/>
      <c r="EW42" s="174"/>
      <c r="EX42" s="174"/>
      <c r="EY42" s="174"/>
      <c r="EZ42" s="174"/>
      <c r="FA42" s="174"/>
      <c r="FB42" s="174"/>
      <c r="FC42" s="174"/>
      <c r="FD42" s="174"/>
      <c r="FE42" s="174"/>
      <c r="FF42" s="174"/>
      <c r="FG42" s="174"/>
      <c r="FH42" s="174"/>
      <c r="FI42" s="174"/>
      <c r="FJ42" s="174"/>
      <c r="FK42" s="174"/>
      <c r="FL42" s="174"/>
      <c r="FM42" s="174"/>
      <c r="FN42" s="174"/>
      <c r="FO42" s="174"/>
      <c r="FP42" s="174"/>
      <c r="FQ42" s="174"/>
      <c r="FR42" s="174"/>
      <c r="FS42" s="174"/>
      <c r="FT42" s="174"/>
      <c r="FU42" s="174"/>
      <c r="FV42" s="174"/>
      <c r="FW42" s="174"/>
      <c r="FX42" s="174"/>
      <c r="FY42" s="174"/>
      <c r="FZ42" s="174"/>
      <c r="GA42" s="174"/>
      <c r="GB42" s="174"/>
      <c r="GC42" s="174"/>
      <c r="GD42" s="174"/>
      <c r="GE42" s="174"/>
      <c r="GF42" s="174"/>
      <c r="GG42" s="174"/>
      <c r="GH42" s="174"/>
      <c r="GI42" s="174"/>
      <c r="GJ42" s="174"/>
      <c r="GK42" s="174"/>
      <c r="GL42" s="174"/>
      <c r="GM42" s="174"/>
      <c r="GN42" s="174"/>
      <c r="GO42" s="174"/>
      <c r="GP42" s="174"/>
      <c r="GQ42" s="174"/>
      <c r="GR42" s="174"/>
      <c r="GS42" s="174"/>
      <c r="GT42" s="174"/>
      <c r="GU42" s="174"/>
      <c r="GV42" s="174"/>
      <c r="GW42" s="174"/>
      <c r="GX42" s="174"/>
      <c r="GY42" s="174"/>
      <c r="GZ42" s="174"/>
      <c r="HA42" s="174"/>
      <c r="HB42" s="174"/>
      <c r="HC42" s="174"/>
      <c r="HD42" s="174"/>
    </row>
    <row r="43" spans="1:212" ht="12.75">
      <c r="A43" s="193" t="s">
        <v>402</v>
      </c>
      <c r="B43" s="181">
        <v>0</v>
      </c>
      <c r="C43" s="181">
        <v>0</v>
      </c>
      <c r="D43" s="181">
        <v>0</v>
      </c>
      <c r="E43" s="181">
        <v>0</v>
      </c>
      <c r="F43" s="181">
        <v>0</v>
      </c>
      <c r="G43" s="181">
        <v>0</v>
      </c>
      <c r="H43" s="205">
        <v>0</v>
      </c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4"/>
      <c r="DA43" s="174"/>
      <c r="DB43" s="174"/>
      <c r="DC43" s="174"/>
      <c r="DD43" s="174"/>
      <c r="DE43" s="174"/>
      <c r="DF43" s="174"/>
      <c r="DG43" s="174"/>
      <c r="DH43" s="174"/>
      <c r="DI43" s="174"/>
      <c r="DJ43" s="174"/>
      <c r="DK43" s="174"/>
      <c r="DL43" s="174"/>
      <c r="DM43" s="174"/>
      <c r="DN43" s="174"/>
      <c r="DO43" s="174"/>
      <c r="DP43" s="174"/>
      <c r="DQ43" s="174"/>
      <c r="DR43" s="174"/>
      <c r="DS43" s="174"/>
      <c r="DT43" s="174"/>
      <c r="DU43" s="174"/>
      <c r="DV43" s="174"/>
      <c r="DW43" s="174"/>
      <c r="DX43" s="174"/>
      <c r="DY43" s="174"/>
      <c r="DZ43" s="174"/>
      <c r="EA43" s="174"/>
      <c r="EB43" s="174"/>
      <c r="EC43" s="174"/>
      <c r="ED43" s="174"/>
      <c r="EE43" s="174"/>
      <c r="EF43" s="174"/>
      <c r="EG43" s="174"/>
      <c r="EH43" s="174"/>
      <c r="EI43" s="174"/>
      <c r="EJ43" s="174"/>
      <c r="EK43" s="174"/>
      <c r="EL43" s="174"/>
      <c r="EM43" s="174"/>
      <c r="EN43" s="174"/>
      <c r="EO43" s="174"/>
      <c r="EP43" s="174"/>
      <c r="EQ43" s="174"/>
      <c r="ER43" s="174"/>
      <c r="ES43" s="174"/>
      <c r="ET43" s="174"/>
      <c r="EU43" s="174"/>
      <c r="EV43" s="174"/>
      <c r="EW43" s="174"/>
      <c r="EX43" s="174"/>
      <c r="EY43" s="174"/>
      <c r="EZ43" s="174"/>
      <c r="FA43" s="174"/>
      <c r="FB43" s="174"/>
      <c r="FC43" s="174"/>
      <c r="FD43" s="174"/>
      <c r="FE43" s="174"/>
      <c r="FF43" s="174"/>
      <c r="FG43" s="174"/>
      <c r="FH43" s="174"/>
      <c r="FI43" s="174"/>
      <c r="FJ43" s="174"/>
      <c r="FK43" s="174"/>
      <c r="FL43" s="174"/>
      <c r="FM43" s="174"/>
      <c r="FN43" s="174"/>
      <c r="FO43" s="174"/>
      <c r="FP43" s="174"/>
      <c r="FQ43" s="174"/>
      <c r="FR43" s="174"/>
      <c r="FS43" s="174"/>
      <c r="FT43" s="174"/>
      <c r="FU43" s="174"/>
      <c r="FV43" s="174"/>
      <c r="FW43" s="174"/>
      <c r="FX43" s="174"/>
      <c r="FY43" s="174"/>
      <c r="FZ43" s="174"/>
      <c r="GA43" s="174"/>
      <c r="GB43" s="174"/>
      <c r="GC43" s="174"/>
      <c r="GD43" s="174"/>
      <c r="GE43" s="174"/>
      <c r="GF43" s="174"/>
      <c r="GG43" s="174"/>
      <c r="GH43" s="174"/>
      <c r="GI43" s="174"/>
      <c r="GJ43" s="174"/>
      <c r="GK43" s="174"/>
      <c r="GL43" s="174"/>
      <c r="GM43" s="174"/>
      <c r="GN43" s="174"/>
      <c r="GO43" s="174"/>
      <c r="GP43" s="174"/>
      <c r="GQ43" s="174"/>
      <c r="GR43" s="174"/>
      <c r="GS43" s="174"/>
      <c r="GT43" s="174"/>
      <c r="GU43" s="174"/>
      <c r="GV43" s="174"/>
      <c r="GW43" s="174"/>
      <c r="GX43" s="174"/>
      <c r="GY43" s="174"/>
      <c r="GZ43" s="174"/>
      <c r="HA43" s="174"/>
      <c r="HB43" s="174"/>
      <c r="HC43" s="174"/>
      <c r="HD43" s="174"/>
    </row>
    <row r="44" spans="1:212" ht="12.75">
      <c r="A44" s="186" t="s">
        <v>407</v>
      </c>
      <c r="B44" s="187"/>
      <c r="C44" s="187"/>
      <c r="D44" s="188">
        <v>0</v>
      </c>
      <c r="E44" s="187"/>
      <c r="F44" s="187"/>
      <c r="G44" s="187"/>
      <c r="H44" s="208">
        <v>0</v>
      </c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  <c r="DD44" s="174"/>
      <c r="DE44" s="174"/>
      <c r="DF44" s="174"/>
      <c r="DG44" s="174"/>
      <c r="DH44" s="174"/>
      <c r="DI44" s="174"/>
      <c r="DJ44" s="174"/>
      <c r="DK44" s="174"/>
      <c r="DL44" s="174"/>
      <c r="DM44" s="174"/>
      <c r="DN44" s="174"/>
      <c r="DO44" s="174"/>
      <c r="DP44" s="174"/>
      <c r="DQ44" s="174"/>
      <c r="DR44" s="174"/>
      <c r="DS44" s="174"/>
      <c r="DT44" s="174"/>
      <c r="DU44" s="174"/>
      <c r="DV44" s="174"/>
      <c r="DW44" s="174"/>
      <c r="DX44" s="174"/>
      <c r="DY44" s="174"/>
      <c r="DZ44" s="174"/>
      <c r="EA44" s="174"/>
      <c r="EB44" s="174"/>
      <c r="EC44" s="174"/>
      <c r="ED44" s="174"/>
      <c r="EE44" s="174"/>
      <c r="EF44" s="174"/>
      <c r="EG44" s="174"/>
      <c r="EH44" s="174"/>
      <c r="EI44" s="174"/>
      <c r="EJ44" s="174"/>
      <c r="EK44" s="174"/>
      <c r="EL44" s="174"/>
      <c r="EM44" s="174"/>
      <c r="EN44" s="174"/>
      <c r="EO44" s="174"/>
      <c r="EP44" s="174"/>
      <c r="EQ44" s="174"/>
      <c r="ER44" s="174"/>
      <c r="ES44" s="174"/>
      <c r="ET44" s="174"/>
      <c r="EU44" s="174"/>
      <c r="EV44" s="174"/>
      <c r="EW44" s="174"/>
      <c r="EX44" s="174"/>
      <c r="EY44" s="174"/>
      <c r="EZ44" s="174"/>
      <c r="FA44" s="174"/>
      <c r="FB44" s="174"/>
      <c r="FC44" s="174"/>
      <c r="FD44" s="174"/>
      <c r="FE44" s="174"/>
      <c r="FF44" s="174"/>
      <c r="FG44" s="174"/>
      <c r="FH44" s="174"/>
      <c r="FI44" s="174"/>
      <c r="FJ44" s="174"/>
      <c r="FK44" s="174"/>
      <c r="FL44" s="174"/>
      <c r="FM44" s="174"/>
      <c r="FN44" s="174"/>
      <c r="FO44" s="174"/>
      <c r="FP44" s="174"/>
      <c r="FQ44" s="174"/>
      <c r="FR44" s="174"/>
      <c r="FS44" s="174"/>
      <c r="FT44" s="174"/>
      <c r="FU44" s="174"/>
      <c r="FV44" s="174"/>
      <c r="FW44" s="174"/>
      <c r="FX44" s="174"/>
      <c r="FY44" s="174"/>
      <c r="FZ44" s="174"/>
      <c r="GA44" s="174"/>
      <c r="GB44" s="174"/>
      <c r="GC44" s="174"/>
      <c r="GD44" s="174"/>
      <c r="GE44" s="174"/>
      <c r="GF44" s="174"/>
      <c r="GG44" s="174"/>
      <c r="GH44" s="174"/>
      <c r="GI44" s="174"/>
      <c r="GJ44" s="174"/>
      <c r="GK44" s="174"/>
      <c r="GL44" s="174"/>
      <c r="GM44" s="174"/>
      <c r="GN44" s="174"/>
      <c r="GO44" s="174"/>
      <c r="GP44" s="174"/>
      <c r="GQ44" s="174"/>
      <c r="GR44" s="174"/>
      <c r="GS44" s="174"/>
      <c r="GT44" s="174"/>
      <c r="GU44" s="174"/>
      <c r="GV44" s="174"/>
      <c r="GW44" s="174"/>
      <c r="GX44" s="174"/>
      <c r="GY44" s="174"/>
      <c r="GZ44" s="174"/>
      <c r="HA44" s="174"/>
      <c r="HB44" s="174"/>
      <c r="HC44" s="174"/>
      <c r="HD44" s="174"/>
    </row>
    <row r="45" spans="1:212" ht="12.75">
      <c r="A45" s="186" t="s">
        <v>380</v>
      </c>
      <c r="B45" s="187"/>
      <c r="C45" s="187"/>
      <c r="D45" s="187">
        <v>0</v>
      </c>
      <c r="E45" s="187"/>
      <c r="F45" s="187"/>
      <c r="G45" s="187"/>
      <c r="H45" s="208">
        <v>0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  <c r="DY45" s="174"/>
      <c r="DZ45" s="174"/>
      <c r="EA45" s="174"/>
      <c r="EB45" s="174"/>
      <c r="EC45" s="174"/>
      <c r="ED45" s="174"/>
      <c r="EE45" s="174"/>
      <c r="EF45" s="174"/>
      <c r="EG45" s="174"/>
      <c r="EH45" s="174"/>
      <c r="EI45" s="174"/>
      <c r="EJ45" s="174"/>
      <c r="EK45" s="174"/>
      <c r="EL45" s="174"/>
      <c r="EM45" s="174"/>
      <c r="EN45" s="174"/>
      <c r="EO45" s="174"/>
      <c r="EP45" s="174"/>
      <c r="EQ45" s="174"/>
      <c r="ER45" s="174"/>
      <c r="ES45" s="174"/>
      <c r="ET45" s="174"/>
      <c r="EU45" s="174"/>
      <c r="EV45" s="174"/>
      <c r="EW45" s="174"/>
      <c r="EX45" s="174"/>
      <c r="EY45" s="174"/>
      <c r="EZ45" s="174"/>
      <c r="FA45" s="174"/>
      <c r="FB45" s="174"/>
      <c r="FC45" s="174"/>
      <c r="FD45" s="174"/>
      <c r="FE45" s="174"/>
      <c r="FF45" s="174"/>
      <c r="FG45" s="174"/>
      <c r="FH45" s="174"/>
      <c r="FI45" s="174"/>
      <c r="FJ45" s="174"/>
      <c r="FK45" s="174"/>
      <c r="FL45" s="174"/>
      <c r="FM45" s="174"/>
      <c r="FN45" s="174"/>
      <c r="FO45" s="174"/>
      <c r="FP45" s="174"/>
      <c r="FQ45" s="174"/>
      <c r="FR45" s="174"/>
      <c r="FS45" s="174"/>
      <c r="FT45" s="174"/>
      <c r="FU45" s="174"/>
      <c r="FV45" s="174"/>
      <c r="FW45" s="174"/>
      <c r="FX45" s="174"/>
      <c r="FY45" s="174"/>
      <c r="FZ45" s="174"/>
      <c r="GA45" s="174"/>
      <c r="GB45" s="174"/>
      <c r="GC45" s="174"/>
      <c r="GD45" s="174"/>
      <c r="GE45" s="174"/>
      <c r="GF45" s="174"/>
      <c r="GG45" s="174"/>
      <c r="GH45" s="174"/>
      <c r="GI45" s="174"/>
      <c r="GJ45" s="174"/>
      <c r="GK45" s="174"/>
      <c r="GL45" s="174"/>
      <c r="GM45" s="174"/>
      <c r="GN45" s="174"/>
      <c r="GO45" s="174"/>
      <c r="GP45" s="174"/>
      <c r="GQ45" s="174"/>
      <c r="GR45" s="174"/>
      <c r="GS45" s="174"/>
      <c r="GT45" s="174"/>
      <c r="GU45" s="174"/>
      <c r="GV45" s="174"/>
      <c r="GW45" s="174"/>
      <c r="GX45" s="174"/>
      <c r="GY45" s="174"/>
      <c r="GZ45" s="174"/>
      <c r="HA45" s="174"/>
      <c r="HB45" s="174"/>
      <c r="HC45" s="174"/>
      <c r="HD45" s="174"/>
    </row>
    <row r="46" spans="1:212" ht="12.75">
      <c r="A46" s="186" t="s">
        <v>405</v>
      </c>
      <c r="B46" s="187"/>
      <c r="C46" s="187"/>
      <c r="D46" s="187">
        <v>0</v>
      </c>
      <c r="E46" s="187"/>
      <c r="F46" s="187"/>
      <c r="G46" s="187"/>
      <c r="H46" s="208">
        <v>0</v>
      </c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74"/>
      <c r="CV46" s="174"/>
      <c r="CW46" s="174"/>
      <c r="CX46" s="174"/>
      <c r="CY46" s="174"/>
      <c r="CZ46" s="174"/>
      <c r="DA46" s="174"/>
      <c r="DB46" s="174"/>
      <c r="DC46" s="174"/>
      <c r="DD46" s="174"/>
      <c r="DE46" s="174"/>
      <c r="DF46" s="174"/>
      <c r="DG46" s="174"/>
      <c r="DH46" s="174"/>
      <c r="DI46" s="174"/>
      <c r="DJ46" s="174"/>
      <c r="DK46" s="174"/>
      <c r="DL46" s="174"/>
      <c r="DM46" s="174"/>
      <c r="DN46" s="174"/>
      <c r="DO46" s="174"/>
      <c r="DP46" s="174"/>
      <c r="DQ46" s="174"/>
      <c r="DR46" s="174"/>
      <c r="DS46" s="174"/>
      <c r="DT46" s="174"/>
      <c r="DU46" s="174"/>
      <c r="DV46" s="174"/>
      <c r="DW46" s="174"/>
      <c r="DX46" s="174"/>
      <c r="DY46" s="174"/>
      <c r="DZ46" s="174"/>
      <c r="EA46" s="174"/>
      <c r="EB46" s="174"/>
      <c r="EC46" s="174"/>
      <c r="ED46" s="174"/>
      <c r="EE46" s="174"/>
      <c r="EF46" s="174"/>
      <c r="EG46" s="174"/>
      <c r="EH46" s="174"/>
      <c r="EI46" s="174"/>
      <c r="EJ46" s="174"/>
      <c r="EK46" s="174"/>
      <c r="EL46" s="174"/>
      <c r="EM46" s="174"/>
      <c r="EN46" s="174"/>
      <c r="EO46" s="174"/>
      <c r="EP46" s="174"/>
      <c r="EQ46" s="174"/>
      <c r="ER46" s="174"/>
      <c r="ES46" s="174"/>
      <c r="ET46" s="174"/>
      <c r="EU46" s="174"/>
      <c r="EV46" s="174"/>
      <c r="EW46" s="174"/>
      <c r="EX46" s="174"/>
      <c r="EY46" s="174"/>
      <c r="EZ46" s="174"/>
      <c r="FA46" s="174"/>
      <c r="FB46" s="174"/>
      <c r="FC46" s="174"/>
      <c r="FD46" s="174"/>
      <c r="FE46" s="174"/>
      <c r="FF46" s="174"/>
      <c r="FG46" s="174"/>
      <c r="FH46" s="174"/>
      <c r="FI46" s="174"/>
      <c r="FJ46" s="174"/>
      <c r="FK46" s="174"/>
      <c r="FL46" s="174"/>
      <c r="FM46" s="174"/>
      <c r="FN46" s="174"/>
      <c r="FO46" s="174"/>
      <c r="FP46" s="174"/>
      <c r="FQ46" s="174"/>
      <c r="FR46" s="174"/>
      <c r="FS46" s="174"/>
      <c r="FT46" s="174"/>
      <c r="FU46" s="174"/>
      <c r="FV46" s="174"/>
      <c r="FW46" s="174"/>
      <c r="FX46" s="174"/>
      <c r="FY46" s="174"/>
      <c r="FZ46" s="174"/>
      <c r="GA46" s="174"/>
      <c r="GB46" s="174"/>
      <c r="GC46" s="174"/>
      <c r="GD46" s="174"/>
      <c r="GE46" s="174"/>
      <c r="GF46" s="174"/>
      <c r="GG46" s="174"/>
      <c r="GH46" s="174"/>
      <c r="GI46" s="174"/>
      <c r="GJ46" s="174"/>
      <c r="GK46" s="174"/>
      <c r="GL46" s="174"/>
      <c r="GM46" s="174"/>
      <c r="GN46" s="174"/>
      <c r="GO46" s="174"/>
      <c r="GP46" s="174"/>
      <c r="GQ46" s="174"/>
      <c r="GR46" s="174"/>
      <c r="GS46" s="174"/>
      <c r="GT46" s="174"/>
      <c r="GU46" s="174"/>
      <c r="GV46" s="174"/>
      <c r="GW46" s="174"/>
      <c r="GX46" s="174"/>
      <c r="GY46" s="174"/>
      <c r="GZ46" s="174"/>
      <c r="HA46" s="174"/>
      <c r="HB46" s="174"/>
      <c r="HC46" s="174"/>
      <c r="HD46" s="174"/>
    </row>
    <row r="47" spans="1:212" ht="12.75">
      <c r="A47" s="186" t="s">
        <v>406</v>
      </c>
      <c r="B47" s="187"/>
      <c r="C47" s="187"/>
      <c r="D47" s="188">
        <v>0</v>
      </c>
      <c r="E47" s="187"/>
      <c r="F47" s="187"/>
      <c r="G47" s="187"/>
      <c r="H47" s="208">
        <v>0</v>
      </c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4"/>
      <c r="CP47" s="174"/>
      <c r="CQ47" s="174"/>
      <c r="CR47" s="174"/>
      <c r="CS47" s="174"/>
      <c r="CT47" s="174"/>
      <c r="CU47" s="174"/>
      <c r="CV47" s="174"/>
      <c r="CW47" s="174"/>
      <c r="CX47" s="174"/>
      <c r="CY47" s="174"/>
      <c r="CZ47" s="174"/>
      <c r="DA47" s="174"/>
      <c r="DB47" s="174"/>
      <c r="DC47" s="174"/>
      <c r="DD47" s="174"/>
      <c r="DE47" s="174"/>
      <c r="DF47" s="174"/>
      <c r="DG47" s="174"/>
      <c r="DH47" s="174"/>
      <c r="DI47" s="174"/>
      <c r="DJ47" s="174"/>
      <c r="DK47" s="174"/>
      <c r="DL47" s="174"/>
      <c r="DM47" s="174"/>
      <c r="DN47" s="174"/>
      <c r="DO47" s="174"/>
      <c r="DP47" s="174"/>
      <c r="DQ47" s="174"/>
      <c r="DR47" s="174"/>
      <c r="DS47" s="174"/>
      <c r="DT47" s="174"/>
      <c r="DU47" s="174"/>
      <c r="DV47" s="174"/>
      <c r="DW47" s="174"/>
      <c r="DX47" s="174"/>
      <c r="DY47" s="174"/>
      <c r="DZ47" s="174"/>
      <c r="EA47" s="174"/>
      <c r="EB47" s="174"/>
      <c r="EC47" s="174"/>
      <c r="ED47" s="174"/>
      <c r="EE47" s="174"/>
      <c r="EF47" s="174"/>
      <c r="EG47" s="174"/>
      <c r="EH47" s="174"/>
      <c r="EI47" s="174"/>
      <c r="EJ47" s="174"/>
      <c r="EK47" s="174"/>
      <c r="EL47" s="174"/>
      <c r="EM47" s="174"/>
      <c r="EN47" s="174"/>
      <c r="EO47" s="174"/>
      <c r="EP47" s="174"/>
      <c r="EQ47" s="174"/>
      <c r="ER47" s="174"/>
      <c r="ES47" s="174"/>
      <c r="ET47" s="174"/>
      <c r="EU47" s="174"/>
      <c r="EV47" s="174"/>
      <c r="EW47" s="174"/>
      <c r="EX47" s="174"/>
      <c r="EY47" s="174"/>
      <c r="EZ47" s="174"/>
      <c r="FA47" s="174"/>
      <c r="FB47" s="174"/>
      <c r="FC47" s="174"/>
      <c r="FD47" s="174"/>
      <c r="FE47" s="174"/>
      <c r="FF47" s="174"/>
      <c r="FG47" s="174"/>
      <c r="FH47" s="174"/>
      <c r="FI47" s="174"/>
      <c r="FJ47" s="174"/>
      <c r="FK47" s="174"/>
      <c r="FL47" s="174"/>
      <c r="FM47" s="174"/>
      <c r="FN47" s="174"/>
      <c r="FO47" s="174"/>
      <c r="FP47" s="174"/>
      <c r="FQ47" s="174"/>
      <c r="FR47" s="174"/>
      <c r="FS47" s="174"/>
      <c r="FT47" s="174"/>
      <c r="FU47" s="174"/>
      <c r="FV47" s="174"/>
      <c r="FW47" s="174"/>
      <c r="FX47" s="174"/>
      <c r="FY47" s="174"/>
      <c r="FZ47" s="174"/>
      <c r="GA47" s="174"/>
      <c r="GB47" s="174"/>
      <c r="GC47" s="174"/>
      <c r="GD47" s="174"/>
      <c r="GE47" s="174"/>
      <c r="GF47" s="174"/>
      <c r="GG47" s="174"/>
      <c r="GH47" s="174"/>
      <c r="GI47" s="174"/>
      <c r="GJ47" s="174"/>
      <c r="GK47" s="174"/>
      <c r="GL47" s="174"/>
      <c r="GM47" s="174"/>
      <c r="GN47" s="174"/>
      <c r="GO47" s="174"/>
      <c r="GP47" s="174"/>
      <c r="GQ47" s="174"/>
      <c r="GR47" s="174"/>
      <c r="GS47" s="174"/>
      <c r="GT47" s="174"/>
      <c r="GU47" s="174"/>
      <c r="GV47" s="174"/>
      <c r="GW47" s="174"/>
      <c r="GX47" s="174"/>
      <c r="GY47" s="174"/>
      <c r="GZ47" s="174"/>
      <c r="HA47" s="174"/>
      <c r="HB47" s="174"/>
      <c r="HC47" s="174"/>
      <c r="HD47" s="174"/>
    </row>
    <row r="48" spans="1:212" ht="12.75">
      <c r="A48" s="209" t="s">
        <v>384</v>
      </c>
      <c r="B48" s="181">
        <v>0</v>
      </c>
      <c r="C48" s="181">
        <v>0</v>
      </c>
      <c r="D48" s="181">
        <v>0</v>
      </c>
      <c r="E48" s="181">
        <v>0</v>
      </c>
      <c r="F48" s="181">
        <v>0</v>
      </c>
      <c r="G48" s="181">
        <v>0</v>
      </c>
      <c r="H48" s="205">
        <v>0</v>
      </c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4"/>
      <c r="DA48" s="174"/>
      <c r="DB48" s="174"/>
      <c r="DC48" s="174"/>
      <c r="DD48" s="174"/>
      <c r="DE48" s="174"/>
      <c r="DF48" s="174"/>
      <c r="DG48" s="174"/>
      <c r="DH48" s="174"/>
      <c r="DI48" s="174"/>
      <c r="DJ48" s="174"/>
      <c r="DK48" s="174"/>
      <c r="DL48" s="174"/>
      <c r="DM48" s="174"/>
      <c r="DN48" s="174"/>
      <c r="DO48" s="174"/>
      <c r="DP48" s="174"/>
      <c r="DQ48" s="174"/>
      <c r="DR48" s="174"/>
      <c r="DS48" s="174"/>
      <c r="DT48" s="174"/>
      <c r="DU48" s="174"/>
      <c r="DV48" s="174"/>
      <c r="DW48" s="174"/>
      <c r="DX48" s="174"/>
      <c r="DY48" s="174"/>
      <c r="DZ48" s="174"/>
      <c r="EA48" s="174"/>
      <c r="EB48" s="174"/>
      <c r="EC48" s="174"/>
      <c r="ED48" s="174"/>
      <c r="EE48" s="174"/>
      <c r="EF48" s="174"/>
      <c r="EG48" s="174"/>
      <c r="EH48" s="174"/>
      <c r="EI48" s="174"/>
      <c r="EJ48" s="174"/>
      <c r="EK48" s="174"/>
      <c r="EL48" s="174"/>
      <c r="EM48" s="174"/>
      <c r="EN48" s="174"/>
      <c r="EO48" s="174"/>
      <c r="EP48" s="174"/>
      <c r="EQ48" s="174"/>
      <c r="ER48" s="174"/>
      <c r="ES48" s="174"/>
      <c r="ET48" s="174"/>
      <c r="EU48" s="174"/>
      <c r="EV48" s="174"/>
      <c r="EW48" s="174"/>
      <c r="EX48" s="174"/>
      <c r="EY48" s="174"/>
      <c r="EZ48" s="174"/>
      <c r="FA48" s="174"/>
      <c r="FB48" s="174"/>
      <c r="FC48" s="174"/>
      <c r="FD48" s="174"/>
      <c r="FE48" s="174"/>
      <c r="FF48" s="174"/>
      <c r="FG48" s="174"/>
      <c r="FH48" s="174"/>
      <c r="FI48" s="174"/>
      <c r="FJ48" s="174"/>
      <c r="FK48" s="174"/>
      <c r="FL48" s="174"/>
      <c r="FM48" s="174"/>
      <c r="FN48" s="174"/>
      <c r="FO48" s="174"/>
      <c r="FP48" s="174"/>
      <c r="FQ48" s="174"/>
      <c r="FR48" s="174"/>
      <c r="FS48" s="174"/>
      <c r="FT48" s="174"/>
      <c r="FU48" s="174"/>
      <c r="FV48" s="174"/>
      <c r="FW48" s="174"/>
      <c r="FX48" s="174"/>
      <c r="FY48" s="174"/>
      <c r="FZ48" s="174"/>
      <c r="GA48" s="174"/>
      <c r="GB48" s="174"/>
      <c r="GC48" s="174"/>
      <c r="GD48" s="174"/>
      <c r="GE48" s="174"/>
      <c r="GF48" s="174"/>
      <c r="GG48" s="174"/>
      <c r="GH48" s="174"/>
      <c r="GI48" s="174"/>
      <c r="GJ48" s="174"/>
      <c r="GK48" s="174"/>
      <c r="GL48" s="174"/>
      <c r="GM48" s="174"/>
      <c r="GN48" s="174"/>
      <c r="GO48" s="174"/>
      <c r="GP48" s="174"/>
      <c r="GQ48" s="174"/>
      <c r="GR48" s="174"/>
      <c r="GS48" s="174"/>
      <c r="GT48" s="174"/>
      <c r="GU48" s="174"/>
      <c r="GV48" s="174"/>
      <c r="GW48" s="174"/>
      <c r="GX48" s="174"/>
      <c r="GY48" s="174"/>
      <c r="GZ48" s="174"/>
      <c r="HA48" s="174"/>
      <c r="HB48" s="174"/>
      <c r="HC48" s="174"/>
      <c r="HD48" s="174"/>
    </row>
    <row r="49" spans="1:212" ht="12.75">
      <c r="A49" s="193" t="s">
        <v>408</v>
      </c>
      <c r="B49" s="181">
        <v>0</v>
      </c>
      <c r="C49" s="181">
        <v>0</v>
      </c>
      <c r="D49" s="181">
        <v>0</v>
      </c>
      <c r="E49" s="181">
        <v>0</v>
      </c>
      <c r="F49" s="181">
        <v>0</v>
      </c>
      <c r="G49" s="181">
        <v>0</v>
      </c>
      <c r="H49" s="205">
        <v>0</v>
      </c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174"/>
      <c r="CV49" s="174"/>
      <c r="CW49" s="174"/>
      <c r="CX49" s="174"/>
      <c r="CY49" s="174"/>
      <c r="CZ49" s="174"/>
      <c r="DA49" s="174"/>
      <c r="DB49" s="174"/>
      <c r="DC49" s="174"/>
      <c r="DD49" s="174"/>
      <c r="DE49" s="174"/>
      <c r="DF49" s="174"/>
      <c r="DG49" s="174"/>
      <c r="DH49" s="174"/>
      <c r="DI49" s="174"/>
      <c r="DJ49" s="174"/>
      <c r="DK49" s="174"/>
      <c r="DL49" s="174"/>
      <c r="DM49" s="174"/>
      <c r="DN49" s="174"/>
      <c r="DO49" s="174"/>
      <c r="DP49" s="174"/>
      <c r="DQ49" s="174"/>
      <c r="DR49" s="174"/>
      <c r="DS49" s="174"/>
      <c r="DT49" s="174"/>
      <c r="DU49" s="174"/>
      <c r="DV49" s="174"/>
      <c r="DW49" s="174"/>
      <c r="DX49" s="174"/>
      <c r="DY49" s="174"/>
      <c r="DZ49" s="174"/>
      <c r="EA49" s="174"/>
      <c r="EB49" s="174"/>
      <c r="EC49" s="174"/>
      <c r="ED49" s="174"/>
      <c r="EE49" s="174"/>
      <c r="EF49" s="174"/>
      <c r="EG49" s="174"/>
      <c r="EH49" s="174"/>
      <c r="EI49" s="174"/>
      <c r="EJ49" s="174"/>
      <c r="EK49" s="174"/>
      <c r="EL49" s="174"/>
      <c r="EM49" s="174"/>
      <c r="EN49" s="174"/>
      <c r="EO49" s="174"/>
      <c r="EP49" s="174"/>
      <c r="EQ49" s="174"/>
      <c r="ER49" s="174"/>
      <c r="ES49" s="174"/>
      <c r="ET49" s="174"/>
      <c r="EU49" s="174"/>
      <c r="EV49" s="174"/>
      <c r="EW49" s="174"/>
      <c r="EX49" s="174"/>
      <c r="EY49" s="174"/>
      <c r="EZ49" s="174"/>
      <c r="FA49" s="174"/>
      <c r="FB49" s="174"/>
      <c r="FC49" s="174"/>
      <c r="FD49" s="174"/>
      <c r="FE49" s="174"/>
      <c r="FF49" s="174"/>
      <c r="FG49" s="174"/>
      <c r="FH49" s="174"/>
      <c r="FI49" s="174"/>
      <c r="FJ49" s="174"/>
      <c r="FK49" s="174"/>
      <c r="FL49" s="174"/>
      <c r="FM49" s="174"/>
      <c r="FN49" s="174"/>
      <c r="FO49" s="174"/>
      <c r="FP49" s="174"/>
      <c r="FQ49" s="174"/>
      <c r="FR49" s="174"/>
      <c r="FS49" s="174"/>
      <c r="FT49" s="174"/>
      <c r="FU49" s="174"/>
      <c r="FV49" s="174"/>
      <c r="FW49" s="174"/>
      <c r="FX49" s="174"/>
      <c r="FY49" s="174"/>
      <c r="FZ49" s="174"/>
      <c r="GA49" s="174"/>
      <c r="GB49" s="174"/>
      <c r="GC49" s="174"/>
      <c r="GD49" s="174"/>
      <c r="GE49" s="174"/>
      <c r="GF49" s="174"/>
      <c r="GG49" s="174"/>
      <c r="GH49" s="174"/>
      <c r="GI49" s="174"/>
      <c r="GJ49" s="174"/>
      <c r="GK49" s="174"/>
      <c r="GL49" s="174"/>
      <c r="GM49" s="174"/>
      <c r="GN49" s="174"/>
      <c r="GO49" s="174"/>
      <c r="GP49" s="174"/>
      <c r="GQ49" s="174"/>
      <c r="GR49" s="174"/>
      <c r="GS49" s="174"/>
      <c r="GT49" s="174"/>
      <c r="GU49" s="174"/>
      <c r="GV49" s="174"/>
      <c r="GW49" s="174"/>
      <c r="GX49" s="174"/>
      <c r="GY49" s="174"/>
      <c r="GZ49" s="174"/>
      <c r="HA49" s="174"/>
      <c r="HB49" s="174"/>
      <c r="HC49" s="174"/>
      <c r="HD49" s="174"/>
    </row>
    <row r="50" spans="1:212" ht="12.75">
      <c r="A50" s="193" t="s">
        <v>409</v>
      </c>
      <c r="B50" s="182"/>
      <c r="C50" s="182"/>
      <c r="D50" s="182"/>
      <c r="E50" s="182"/>
      <c r="F50" s="182"/>
      <c r="G50" s="182"/>
      <c r="H50" s="205">
        <v>0</v>
      </c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Y50" s="174"/>
      <c r="CZ50" s="174"/>
      <c r="DA50" s="174"/>
      <c r="DB50" s="174"/>
      <c r="DC50" s="174"/>
      <c r="DD50" s="174"/>
      <c r="DE50" s="174"/>
      <c r="DF50" s="174"/>
      <c r="DG50" s="174"/>
      <c r="DH50" s="174"/>
      <c r="DI50" s="174"/>
      <c r="DJ50" s="174"/>
      <c r="DK50" s="174"/>
      <c r="DL50" s="174"/>
      <c r="DM50" s="174"/>
      <c r="DN50" s="174"/>
      <c r="DO50" s="174"/>
      <c r="DP50" s="174"/>
      <c r="DQ50" s="174"/>
      <c r="DR50" s="174"/>
      <c r="DS50" s="174"/>
      <c r="DT50" s="174"/>
      <c r="DU50" s="174"/>
      <c r="DV50" s="174"/>
      <c r="DW50" s="174"/>
      <c r="DX50" s="174"/>
      <c r="DY50" s="174"/>
      <c r="DZ50" s="174"/>
      <c r="EA50" s="174"/>
      <c r="EB50" s="174"/>
      <c r="EC50" s="174"/>
      <c r="ED50" s="174"/>
      <c r="EE50" s="174"/>
      <c r="EF50" s="174"/>
      <c r="EG50" s="174"/>
      <c r="EH50" s="174"/>
      <c r="EI50" s="174"/>
      <c r="EJ50" s="174"/>
      <c r="EK50" s="174"/>
      <c r="EL50" s="174"/>
      <c r="EM50" s="174"/>
      <c r="EN50" s="174"/>
      <c r="EO50" s="174"/>
      <c r="EP50" s="174"/>
      <c r="EQ50" s="174"/>
      <c r="ER50" s="174"/>
      <c r="ES50" s="174"/>
      <c r="ET50" s="174"/>
      <c r="EU50" s="174"/>
      <c r="EV50" s="174"/>
      <c r="EW50" s="174"/>
      <c r="EX50" s="174"/>
      <c r="EY50" s="174"/>
      <c r="EZ50" s="174"/>
      <c r="FA50" s="174"/>
      <c r="FB50" s="174"/>
      <c r="FC50" s="174"/>
      <c r="FD50" s="174"/>
      <c r="FE50" s="174"/>
      <c r="FF50" s="174"/>
      <c r="FG50" s="174"/>
      <c r="FH50" s="174"/>
      <c r="FI50" s="174"/>
      <c r="FJ50" s="174"/>
      <c r="FK50" s="174"/>
      <c r="FL50" s="174"/>
      <c r="FM50" s="174"/>
      <c r="FN50" s="174"/>
      <c r="FO50" s="174"/>
      <c r="FP50" s="174"/>
      <c r="FQ50" s="174"/>
      <c r="FR50" s="174"/>
      <c r="FS50" s="174"/>
      <c r="FT50" s="174"/>
      <c r="FU50" s="174"/>
      <c r="FV50" s="174"/>
      <c r="FW50" s="174"/>
      <c r="FX50" s="174"/>
      <c r="FY50" s="174"/>
      <c r="FZ50" s="174"/>
      <c r="GA50" s="174"/>
      <c r="GB50" s="174"/>
      <c r="GC50" s="174"/>
      <c r="GD50" s="174"/>
      <c r="GE50" s="174"/>
      <c r="GF50" s="174"/>
      <c r="GG50" s="174"/>
      <c r="GH50" s="174"/>
      <c r="GI50" s="174"/>
      <c r="GJ50" s="174"/>
      <c r="GK50" s="174"/>
      <c r="GL50" s="174"/>
      <c r="GM50" s="174"/>
      <c r="GN50" s="174"/>
      <c r="GO50" s="174"/>
      <c r="GP50" s="174"/>
      <c r="GQ50" s="174"/>
      <c r="GR50" s="174"/>
      <c r="GS50" s="174"/>
      <c r="GT50" s="174"/>
      <c r="GU50" s="174"/>
      <c r="GV50" s="174"/>
      <c r="GW50" s="174"/>
      <c r="GX50" s="174"/>
      <c r="GY50" s="174"/>
      <c r="GZ50" s="174"/>
      <c r="HA50" s="174"/>
      <c r="HB50" s="174"/>
      <c r="HC50" s="174"/>
      <c r="HD50" s="174"/>
    </row>
    <row r="51" spans="1:212" ht="12.75">
      <c r="A51" s="186" t="s">
        <v>391</v>
      </c>
      <c r="B51" s="181">
        <v>0</v>
      </c>
      <c r="C51" s="181">
        <v>0</v>
      </c>
      <c r="D51" s="181">
        <v>0</v>
      </c>
      <c r="E51" s="181">
        <v>0</v>
      </c>
      <c r="F51" s="181">
        <v>0</v>
      </c>
      <c r="G51" s="181">
        <v>0</v>
      </c>
      <c r="H51" s="210">
        <v>0</v>
      </c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74"/>
      <c r="CV51" s="174"/>
      <c r="CW51" s="174"/>
      <c r="CX51" s="174"/>
      <c r="CY51" s="174"/>
      <c r="CZ51" s="174"/>
      <c r="DA51" s="174"/>
      <c r="DB51" s="174"/>
      <c r="DC51" s="174"/>
      <c r="DD51" s="174"/>
      <c r="DE51" s="174"/>
      <c r="DF51" s="174"/>
      <c r="DG51" s="174"/>
      <c r="DH51" s="174"/>
      <c r="DI51" s="174"/>
      <c r="DJ51" s="174"/>
      <c r="DK51" s="174"/>
      <c r="DL51" s="174"/>
      <c r="DM51" s="174"/>
      <c r="DN51" s="174"/>
      <c r="DO51" s="174"/>
      <c r="DP51" s="174"/>
      <c r="DQ51" s="174"/>
      <c r="DR51" s="174"/>
      <c r="DS51" s="174"/>
      <c r="DT51" s="174"/>
      <c r="DU51" s="174"/>
      <c r="DV51" s="174"/>
      <c r="DW51" s="174"/>
      <c r="DX51" s="174"/>
      <c r="DY51" s="174"/>
      <c r="DZ51" s="174"/>
      <c r="EA51" s="174"/>
      <c r="EB51" s="174"/>
      <c r="EC51" s="174"/>
      <c r="ED51" s="174"/>
      <c r="EE51" s="174"/>
      <c r="EF51" s="174"/>
      <c r="EG51" s="174"/>
      <c r="EH51" s="174"/>
      <c r="EI51" s="174"/>
      <c r="EJ51" s="174"/>
      <c r="EK51" s="174"/>
      <c r="EL51" s="174"/>
      <c r="EM51" s="174"/>
      <c r="EN51" s="174"/>
      <c r="EO51" s="174"/>
      <c r="EP51" s="174"/>
      <c r="EQ51" s="174"/>
      <c r="ER51" s="174"/>
      <c r="ES51" s="174"/>
      <c r="ET51" s="174"/>
      <c r="EU51" s="174"/>
      <c r="EV51" s="174"/>
      <c r="EW51" s="174"/>
      <c r="EX51" s="174"/>
      <c r="EY51" s="174"/>
      <c r="EZ51" s="174"/>
      <c r="FA51" s="174"/>
      <c r="FB51" s="174"/>
      <c r="FC51" s="174"/>
      <c r="FD51" s="174"/>
      <c r="FE51" s="174"/>
      <c r="FF51" s="174"/>
      <c r="FG51" s="174"/>
      <c r="FH51" s="174"/>
      <c r="FI51" s="174"/>
      <c r="FJ51" s="174"/>
      <c r="FK51" s="174"/>
      <c r="FL51" s="174"/>
      <c r="FM51" s="174"/>
      <c r="FN51" s="174"/>
      <c r="FO51" s="174"/>
      <c r="FP51" s="174"/>
      <c r="FQ51" s="174"/>
      <c r="FR51" s="174"/>
      <c r="FS51" s="174"/>
      <c r="FT51" s="174"/>
      <c r="FU51" s="174"/>
      <c r="FV51" s="174"/>
      <c r="FW51" s="174"/>
      <c r="FX51" s="174"/>
      <c r="FY51" s="174"/>
      <c r="FZ51" s="174"/>
      <c r="GA51" s="174"/>
      <c r="GB51" s="174"/>
      <c r="GC51" s="174"/>
      <c r="GD51" s="174"/>
      <c r="GE51" s="174"/>
      <c r="GF51" s="174"/>
      <c r="GG51" s="174"/>
      <c r="GH51" s="174"/>
      <c r="GI51" s="174"/>
      <c r="GJ51" s="174"/>
      <c r="GK51" s="174"/>
      <c r="GL51" s="174"/>
      <c r="GM51" s="174"/>
      <c r="GN51" s="174"/>
      <c r="GO51" s="174"/>
      <c r="GP51" s="174"/>
      <c r="GQ51" s="174"/>
      <c r="GR51" s="174"/>
      <c r="GS51" s="174"/>
      <c r="GT51" s="174"/>
      <c r="GU51" s="174"/>
      <c r="GV51" s="174"/>
      <c r="GW51" s="174"/>
      <c r="GX51" s="174"/>
      <c r="GY51" s="174"/>
      <c r="GZ51" s="174"/>
      <c r="HA51" s="174"/>
      <c r="HB51" s="174"/>
      <c r="HC51" s="174"/>
      <c r="HD51" s="174"/>
    </row>
    <row r="52" spans="1:212" ht="13.5" thickBot="1">
      <c r="A52" s="211" t="s">
        <v>392</v>
      </c>
      <c r="B52" s="197">
        <v>0</v>
      </c>
      <c r="C52" s="197">
        <v>0</v>
      </c>
      <c r="D52" s="197">
        <v>0</v>
      </c>
      <c r="E52" s="197">
        <v>0</v>
      </c>
      <c r="F52" s="197">
        <v>0</v>
      </c>
      <c r="G52" s="197">
        <v>0</v>
      </c>
      <c r="H52" s="212">
        <v>0</v>
      </c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  <c r="DD52" s="174"/>
      <c r="DE52" s="174"/>
      <c r="DF52" s="174"/>
      <c r="DG52" s="174"/>
      <c r="DH52" s="174"/>
      <c r="DI52" s="174"/>
      <c r="DJ52" s="174"/>
      <c r="DK52" s="174"/>
      <c r="DL52" s="174"/>
      <c r="DM52" s="174"/>
      <c r="DN52" s="174"/>
      <c r="DO52" s="174"/>
      <c r="DP52" s="174"/>
      <c r="DQ52" s="174"/>
      <c r="DR52" s="174"/>
      <c r="DS52" s="174"/>
      <c r="DT52" s="174"/>
      <c r="DU52" s="174"/>
      <c r="DV52" s="174"/>
      <c r="DW52" s="174"/>
      <c r="DX52" s="174"/>
      <c r="DY52" s="174"/>
      <c r="DZ52" s="174"/>
      <c r="EA52" s="174"/>
      <c r="EB52" s="174"/>
      <c r="EC52" s="174"/>
      <c r="ED52" s="174"/>
      <c r="EE52" s="174"/>
      <c r="EF52" s="174"/>
      <c r="EG52" s="174"/>
      <c r="EH52" s="174"/>
      <c r="EI52" s="174"/>
      <c r="EJ52" s="174"/>
      <c r="EK52" s="174"/>
      <c r="EL52" s="174"/>
      <c r="EM52" s="174"/>
      <c r="EN52" s="174"/>
      <c r="EO52" s="174"/>
      <c r="EP52" s="174"/>
      <c r="EQ52" s="174"/>
      <c r="ER52" s="174"/>
      <c r="ES52" s="174"/>
      <c r="ET52" s="174"/>
      <c r="EU52" s="174"/>
      <c r="EV52" s="174"/>
      <c r="EW52" s="174"/>
      <c r="EX52" s="174"/>
      <c r="EY52" s="174"/>
      <c r="EZ52" s="174"/>
      <c r="FA52" s="174"/>
      <c r="FB52" s="174"/>
      <c r="FC52" s="174"/>
      <c r="FD52" s="174"/>
      <c r="FE52" s="174"/>
      <c r="FF52" s="174"/>
      <c r="FG52" s="174"/>
      <c r="FH52" s="174"/>
      <c r="FI52" s="174"/>
      <c r="FJ52" s="174"/>
      <c r="FK52" s="174"/>
      <c r="FL52" s="174"/>
      <c r="FM52" s="174"/>
      <c r="FN52" s="174"/>
      <c r="FO52" s="174"/>
      <c r="FP52" s="174"/>
      <c r="FQ52" s="174"/>
      <c r="FR52" s="174"/>
      <c r="FS52" s="174"/>
      <c r="FT52" s="174"/>
      <c r="FU52" s="174"/>
      <c r="FV52" s="174"/>
      <c r="FW52" s="174"/>
      <c r="FX52" s="174"/>
      <c r="FY52" s="174"/>
      <c r="FZ52" s="174"/>
      <c r="GA52" s="174"/>
      <c r="GB52" s="174"/>
      <c r="GC52" s="174"/>
      <c r="GD52" s="174"/>
      <c r="GE52" s="174"/>
      <c r="GF52" s="174"/>
      <c r="GG52" s="174"/>
      <c r="GH52" s="174"/>
      <c r="GI52" s="174"/>
      <c r="GJ52" s="174"/>
      <c r="GK52" s="174"/>
      <c r="GL52" s="174"/>
      <c r="GM52" s="174"/>
      <c r="GN52" s="174"/>
      <c r="GO52" s="174"/>
      <c r="GP52" s="174"/>
      <c r="GQ52" s="174"/>
      <c r="GR52" s="174"/>
      <c r="GS52" s="174"/>
      <c r="GT52" s="174"/>
      <c r="GU52" s="174"/>
      <c r="GV52" s="174"/>
      <c r="GW52" s="174"/>
      <c r="GX52" s="174"/>
      <c r="GY52" s="174"/>
      <c r="GZ52" s="174"/>
      <c r="HA52" s="174"/>
      <c r="HB52" s="174"/>
      <c r="HC52" s="174"/>
      <c r="HD52" s="174"/>
    </row>
    <row r="53" spans="1:212" ht="12.75">
      <c r="A53" s="174" t="s">
        <v>410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174"/>
      <c r="CV53" s="174"/>
      <c r="CW53" s="174"/>
      <c r="CX53" s="174"/>
      <c r="CY53" s="174"/>
      <c r="CZ53" s="174"/>
      <c r="DA53" s="174"/>
      <c r="DB53" s="174"/>
      <c r="DC53" s="174"/>
      <c r="DD53" s="174"/>
      <c r="DE53" s="174"/>
      <c r="DF53" s="174"/>
      <c r="DG53" s="174"/>
      <c r="DH53" s="174"/>
      <c r="DI53" s="174"/>
      <c r="DJ53" s="174"/>
      <c r="DK53" s="174"/>
      <c r="DL53" s="174"/>
      <c r="DM53" s="174"/>
      <c r="DN53" s="174"/>
      <c r="DO53" s="174"/>
      <c r="DP53" s="174"/>
      <c r="DQ53" s="174"/>
      <c r="DR53" s="174"/>
      <c r="DS53" s="174"/>
      <c r="DT53" s="174"/>
      <c r="DU53" s="174"/>
      <c r="DV53" s="174"/>
      <c r="DW53" s="174"/>
      <c r="DX53" s="174"/>
      <c r="DY53" s="174"/>
      <c r="DZ53" s="174"/>
      <c r="EA53" s="174"/>
      <c r="EB53" s="174"/>
      <c r="EC53" s="174"/>
      <c r="ED53" s="174"/>
      <c r="EE53" s="174"/>
      <c r="EF53" s="174"/>
      <c r="EG53" s="174"/>
      <c r="EH53" s="174"/>
      <c r="EI53" s="174"/>
      <c r="EJ53" s="174"/>
      <c r="EK53" s="174"/>
      <c r="EL53" s="174"/>
      <c r="EM53" s="174"/>
      <c r="EN53" s="174"/>
      <c r="EO53" s="174"/>
      <c r="EP53" s="174"/>
      <c r="EQ53" s="174"/>
      <c r="ER53" s="174"/>
      <c r="ES53" s="174"/>
      <c r="ET53" s="174"/>
      <c r="EU53" s="174"/>
      <c r="EV53" s="174"/>
      <c r="EW53" s="174"/>
      <c r="EX53" s="174"/>
      <c r="EY53" s="174"/>
      <c r="EZ53" s="174"/>
      <c r="FA53" s="174"/>
      <c r="FB53" s="174"/>
      <c r="FC53" s="174"/>
      <c r="FD53" s="174"/>
      <c r="FE53" s="174"/>
      <c r="FF53" s="174"/>
      <c r="FG53" s="174"/>
      <c r="FH53" s="174"/>
      <c r="FI53" s="174"/>
      <c r="FJ53" s="174"/>
      <c r="FK53" s="174"/>
      <c r="FL53" s="174"/>
      <c r="FM53" s="174"/>
      <c r="FN53" s="174"/>
      <c r="FO53" s="174"/>
      <c r="FP53" s="174"/>
      <c r="FQ53" s="174"/>
      <c r="FR53" s="174"/>
      <c r="FS53" s="174"/>
      <c r="FT53" s="174"/>
      <c r="FU53" s="174"/>
      <c r="FV53" s="174"/>
      <c r="FW53" s="174"/>
      <c r="FX53" s="174"/>
      <c r="FY53" s="174"/>
      <c r="FZ53" s="174"/>
      <c r="GA53" s="174"/>
      <c r="GB53" s="174"/>
      <c r="GC53" s="174"/>
      <c r="GD53" s="174"/>
      <c r="GE53" s="174"/>
      <c r="GF53" s="174"/>
      <c r="GG53" s="174"/>
      <c r="GH53" s="174"/>
      <c r="GI53" s="174"/>
      <c r="GJ53" s="174"/>
      <c r="GK53" s="174"/>
      <c r="GL53" s="174"/>
      <c r="GM53" s="174"/>
      <c r="GN53" s="174"/>
      <c r="GO53" s="174"/>
      <c r="GP53" s="174"/>
      <c r="GQ53" s="174"/>
      <c r="GR53" s="174"/>
      <c r="GS53" s="174"/>
      <c r="GT53" s="174"/>
      <c r="GU53" s="174"/>
      <c r="GV53" s="174"/>
      <c r="GW53" s="174"/>
      <c r="GX53" s="174"/>
      <c r="GY53" s="174"/>
      <c r="GZ53" s="174"/>
      <c r="HA53" s="174"/>
      <c r="HB53" s="174"/>
      <c r="HC53" s="174"/>
      <c r="HD53" s="174"/>
    </row>
    <row r="54" spans="1:212" ht="12.75">
      <c r="A54" s="174" t="s">
        <v>411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174"/>
      <c r="CI54" s="174"/>
      <c r="CJ54" s="174"/>
      <c r="CK54" s="174"/>
      <c r="CL54" s="174"/>
      <c r="CM54" s="174"/>
      <c r="CN54" s="174"/>
      <c r="CO54" s="174"/>
      <c r="CP54" s="174"/>
      <c r="CQ54" s="174"/>
      <c r="CR54" s="174"/>
      <c r="CS54" s="174"/>
      <c r="CT54" s="174"/>
      <c r="CU54" s="174"/>
      <c r="CV54" s="174"/>
      <c r="CW54" s="174"/>
      <c r="CX54" s="174"/>
      <c r="CY54" s="174"/>
      <c r="CZ54" s="174"/>
      <c r="DA54" s="174"/>
      <c r="DB54" s="174"/>
      <c r="DC54" s="174"/>
      <c r="DD54" s="174"/>
      <c r="DE54" s="174"/>
      <c r="DF54" s="174"/>
      <c r="DG54" s="174"/>
      <c r="DH54" s="174"/>
      <c r="DI54" s="174"/>
      <c r="DJ54" s="174"/>
      <c r="DK54" s="174"/>
      <c r="DL54" s="174"/>
      <c r="DM54" s="174"/>
      <c r="DN54" s="174"/>
      <c r="DO54" s="174"/>
      <c r="DP54" s="174"/>
      <c r="DQ54" s="174"/>
      <c r="DR54" s="174"/>
      <c r="DS54" s="174"/>
      <c r="DT54" s="174"/>
      <c r="DU54" s="174"/>
      <c r="DV54" s="174"/>
      <c r="DW54" s="174"/>
      <c r="DX54" s="174"/>
      <c r="DY54" s="174"/>
      <c r="DZ54" s="174"/>
      <c r="EA54" s="174"/>
      <c r="EB54" s="174"/>
      <c r="EC54" s="174"/>
      <c r="ED54" s="174"/>
      <c r="EE54" s="174"/>
      <c r="EF54" s="174"/>
      <c r="EG54" s="174"/>
      <c r="EH54" s="174"/>
      <c r="EI54" s="174"/>
      <c r="EJ54" s="174"/>
      <c r="EK54" s="174"/>
      <c r="EL54" s="174"/>
      <c r="EM54" s="174"/>
      <c r="EN54" s="174"/>
      <c r="EO54" s="174"/>
      <c r="EP54" s="174"/>
      <c r="EQ54" s="174"/>
      <c r="ER54" s="174"/>
      <c r="ES54" s="174"/>
      <c r="ET54" s="174"/>
      <c r="EU54" s="174"/>
      <c r="EV54" s="174"/>
      <c r="EW54" s="174"/>
      <c r="EX54" s="174"/>
      <c r="EY54" s="174"/>
      <c r="EZ54" s="174"/>
      <c r="FA54" s="174"/>
      <c r="FB54" s="174"/>
      <c r="FC54" s="174"/>
      <c r="FD54" s="174"/>
      <c r="FE54" s="174"/>
      <c r="FF54" s="174"/>
      <c r="FG54" s="174"/>
      <c r="FH54" s="174"/>
      <c r="FI54" s="174"/>
      <c r="FJ54" s="174"/>
      <c r="FK54" s="174"/>
      <c r="FL54" s="174"/>
      <c r="FM54" s="174"/>
      <c r="FN54" s="174"/>
      <c r="FO54" s="174"/>
      <c r="FP54" s="174"/>
      <c r="FQ54" s="174"/>
      <c r="FR54" s="174"/>
      <c r="FS54" s="174"/>
      <c r="FT54" s="174"/>
      <c r="FU54" s="174"/>
      <c r="FV54" s="174"/>
      <c r="FW54" s="174"/>
      <c r="FX54" s="174"/>
      <c r="FY54" s="174"/>
      <c r="FZ54" s="174"/>
      <c r="GA54" s="174"/>
      <c r="GB54" s="174"/>
      <c r="GC54" s="174"/>
      <c r="GD54" s="174"/>
      <c r="GE54" s="174"/>
      <c r="GF54" s="174"/>
      <c r="GG54" s="174"/>
      <c r="GH54" s="174"/>
      <c r="GI54" s="174"/>
      <c r="GJ54" s="174"/>
      <c r="GK54" s="174"/>
      <c r="GL54" s="174"/>
      <c r="GM54" s="174"/>
      <c r="GN54" s="174"/>
      <c r="GO54" s="174"/>
      <c r="GP54" s="174"/>
      <c r="GQ54" s="174"/>
      <c r="GR54" s="174"/>
      <c r="GS54" s="174"/>
      <c r="GT54" s="174"/>
      <c r="GU54" s="174"/>
      <c r="GV54" s="174"/>
      <c r="GW54" s="174"/>
      <c r="GX54" s="174"/>
      <c r="GY54" s="174"/>
      <c r="GZ54" s="174"/>
      <c r="HA54" s="174"/>
      <c r="HB54" s="174"/>
      <c r="HC54" s="174"/>
      <c r="HD54" s="174"/>
    </row>
    <row r="55" spans="1:212" ht="12.75">
      <c r="A55" s="174" t="s">
        <v>412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174"/>
      <c r="CS55" s="174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4"/>
      <c r="EN55" s="174"/>
      <c r="EO55" s="174"/>
      <c r="EP55" s="174"/>
      <c r="EQ55" s="174"/>
      <c r="ER55" s="174"/>
      <c r="ES55" s="174"/>
      <c r="ET55" s="174"/>
      <c r="EU55" s="174"/>
      <c r="EV55" s="174"/>
      <c r="EW55" s="174"/>
      <c r="EX55" s="174"/>
      <c r="EY55" s="174"/>
      <c r="EZ55" s="174"/>
      <c r="FA55" s="174"/>
      <c r="FB55" s="174"/>
      <c r="FC55" s="174"/>
      <c r="FD55" s="174"/>
      <c r="FE55" s="174"/>
      <c r="FF55" s="174"/>
      <c r="FG55" s="174"/>
      <c r="FH55" s="174"/>
      <c r="FI55" s="174"/>
      <c r="FJ55" s="174"/>
      <c r="FK55" s="174"/>
      <c r="FL55" s="174"/>
      <c r="FM55" s="174"/>
      <c r="FN55" s="174"/>
      <c r="FO55" s="174"/>
      <c r="FP55" s="174"/>
      <c r="FQ55" s="174"/>
      <c r="FR55" s="174"/>
      <c r="FS55" s="174"/>
      <c r="FT55" s="174"/>
      <c r="FU55" s="174"/>
      <c r="FV55" s="174"/>
      <c r="FW55" s="174"/>
      <c r="FX55" s="174"/>
      <c r="FY55" s="174"/>
      <c r="FZ55" s="174"/>
      <c r="GA55" s="174"/>
      <c r="GB55" s="174"/>
      <c r="GC55" s="174"/>
      <c r="GD55" s="174"/>
      <c r="GE55" s="174"/>
      <c r="GF55" s="174"/>
      <c r="GG55" s="174"/>
      <c r="GH55" s="174"/>
      <c r="GI55" s="174"/>
      <c r="GJ55" s="174"/>
      <c r="GK55" s="174"/>
      <c r="GL55" s="174"/>
      <c r="GM55" s="174"/>
      <c r="GN55" s="174"/>
      <c r="GO55" s="174"/>
      <c r="GP55" s="174"/>
      <c r="GQ55" s="174"/>
      <c r="GR55" s="174"/>
      <c r="GS55" s="174"/>
      <c r="GT55" s="174"/>
      <c r="GU55" s="174"/>
      <c r="GV55" s="174"/>
      <c r="GW55" s="174"/>
      <c r="GX55" s="174"/>
      <c r="GY55" s="174"/>
      <c r="GZ55" s="174"/>
      <c r="HA55" s="174"/>
      <c r="HB55" s="174"/>
      <c r="HC55" s="174"/>
      <c r="HD55" s="174"/>
    </row>
  </sheetData>
  <mergeCells count="8"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24" top="0.45" bottom="0.34" header="0.37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G19" sqref="G19"/>
    </sheetView>
  </sheetViews>
  <sheetFormatPr defaultColWidth="7.99609375" defaultRowHeight="15"/>
  <cols>
    <col min="1" max="1" width="27.99609375" style="175" customWidth="1"/>
    <col min="2" max="2" width="5.10546875" style="175" customWidth="1"/>
    <col min="3" max="3" width="11.6640625" style="175" customWidth="1"/>
    <col min="4" max="4" width="10.99609375" style="175" customWidth="1"/>
    <col min="5" max="5" width="11.3359375" style="175" customWidth="1"/>
    <col min="6" max="6" width="11.4453125" style="175" customWidth="1"/>
    <col min="7" max="7" width="11.6640625" style="175" customWidth="1"/>
    <col min="8" max="8" width="11.77734375" style="175" hidden="1" customWidth="1"/>
    <col min="9" max="9" width="7.99609375" style="175" hidden="1" customWidth="1"/>
    <col min="10" max="10" width="11.3359375" style="175" hidden="1" customWidth="1"/>
    <col min="11" max="11" width="9.4453125" style="175" hidden="1" customWidth="1"/>
    <col min="12" max="12" width="12.77734375" style="175" hidden="1" customWidth="1"/>
    <col min="13" max="13" width="7.99609375" style="175" hidden="1" customWidth="1"/>
    <col min="14" max="14" width="7.99609375" style="175" bestFit="1" customWidth="1"/>
    <col min="15" max="15" width="17.88671875" style="175" customWidth="1"/>
    <col min="16" max="255" width="7.99609375" style="175" bestFit="1" customWidth="1"/>
    <col min="256" max="16384" width="7.99609375" style="175" customWidth="1"/>
  </cols>
  <sheetData>
    <row r="1" spans="1:10" ht="46.5" customHeight="1" thickBot="1">
      <c r="A1" s="173" t="s">
        <v>413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2" s="5" customFormat="1" ht="69" customHeight="1" thickBot="1">
      <c r="A2" s="216" t="s">
        <v>368</v>
      </c>
      <c r="B2" s="213" t="s">
        <v>414</v>
      </c>
      <c r="C2" s="213" t="s">
        <v>415</v>
      </c>
      <c r="D2" s="213" t="s">
        <v>416</v>
      </c>
      <c r="E2" s="213"/>
      <c r="F2" s="217" t="s">
        <v>375</v>
      </c>
      <c r="G2" s="218"/>
      <c r="H2" s="219"/>
      <c r="I2" s="219"/>
      <c r="J2" s="219"/>
      <c r="K2" s="439"/>
      <c r="L2" s="441" t="s">
        <v>417</v>
      </c>
    </row>
    <row r="3" spans="1:12" s="5" customFormat="1" ht="12.75">
      <c r="A3" s="220"/>
      <c r="B3" s="219"/>
      <c r="C3" s="219"/>
      <c r="D3" s="219"/>
      <c r="E3" s="219"/>
      <c r="F3" s="221"/>
      <c r="G3" s="218"/>
      <c r="H3" s="222"/>
      <c r="I3" s="222"/>
      <c r="J3" s="222"/>
      <c r="K3" s="440"/>
      <c r="L3" s="442"/>
    </row>
    <row r="4" spans="1:12" s="5" customFormat="1" ht="12.75">
      <c r="A4" s="223"/>
      <c r="B4" s="222"/>
      <c r="C4" s="222"/>
      <c r="D4" s="222"/>
      <c r="E4" s="222"/>
      <c r="F4" s="224"/>
      <c r="G4" s="218"/>
      <c r="H4" s="222"/>
      <c r="I4" s="222"/>
      <c r="J4" s="222"/>
      <c r="K4" s="440"/>
      <c r="L4" s="442"/>
    </row>
    <row r="5" spans="1:10" ht="18" customHeight="1">
      <c r="A5" s="193" t="s">
        <v>418</v>
      </c>
      <c r="B5" s="187">
        <v>0</v>
      </c>
      <c r="C5" s="187"/>
      <c r="D5" s="225"/>
      <c r="E5" s="187"/>
      <c r="F5" s="226"/>
      <c r="G5" s="227"/>
      <c r="H5" s="174"/>
      <c r="I5" s="174"/>
      <c r="J5" s="174"/>
    </row>
    <row r="6" spans="1:12" s="185" customFormat="1" ht="18" customHeight="1">
      <c r="A6" s="193" t="s">
        <v>402</v>
      </c>
      <c r="B6" s="182">
        <v>0</v>
      </c>
      <c r="C6" s="188">
        <v>47743964921</v>
      </c>
      <c r="D6" s="182">
        <v>13611500000</v>
      </c>
      <c r="E6" s="182"/>
      <c r="F6" s="210">
        <f>SUM(C6:E6)</f>
        <v>61355464921</v>
      </c>
      <c r="G6" s="228"/>
      <c r="H6" s="184"/>
      <c r="I6" s="184"/>
      <c r="J6" s="184"/>
      <c r="L6" s="185">
        <f>SUM(H6:K6)</f>
        <v>0</v>
      </c>
    </row>
    <row r="7" spans="1:12" ht="18" customHeight="1">
      <c r="A7" s="186" t="s">
        <v>378</v>
      </c>
      <c r="B7" s="188">
        <v>0</v>
      </c>
      <c r="C7" s="188">
        <v>0</v>
      </c>
      <c r="D7" s="188">
        <v>0</v>
      </c>
      <c r="E7" s="188">
        <v>0</v>
      </c>
      <c r="F7" s="210">
        <f aca="true" t="shared" si="0" ref="F7:F21">SUM(C7:E7)</f>
        <v>0</v>
      </c>
      <c r="G7" s="229"/>
      <c r="H7" s="174"/>
      <c r="I7" s="174"/>
      <c r="J7" s="174"/>
      <c r="L7" s="185">
        <f aca="true" t="shared" si="1" ref="L7:L23">SUM(H7:K7)</f>
        <v>0</v>
      </c>
    </row>
    <row r="8" spans="1:12" ht="18" customHeight="1">
      <c r="A8" s="186" t="s">
        <v>419</v>
      </c>
      <c r="B8" s="188">
        <v>0</v>
      </c>
      <c r="C8" s="187">
        <v>150813636</v>
      </c>
      <c r="D8" s="188">
        <v>0</v>
      </c>
      <c r="E8" s="188"/>
      <c r="F8" s="210">
        <f t="shared" si="0"/>
        <v>150813636</v>
      </c>
      <c r="G8" s="229"/>
      <c r="H8" s="174"/>
      <c r="I8" s="174"/>
      <c r="J8" s="174"/>
      <c r="L8" s="185">
        <f t="shared" si="1"/>
        <v>0</v>
      </c>
    </row>
    <row r="9" spans="1:12" ht="18" customHeight="1">
      <c r="A9" s="186" t="s">
        <v>420</v>
      </c>
      <c r="B9" s="188">
        <v>0</v>
      </c>
      <c r="C9" s="188">
        <v>0</v>
      </c>
      <c r="D9" s="188">
        <v>0</v>
      </c>
      <c r="E9" s="188">
        <v>0</v>
      </c>
      <c r="F9" s="210">
        <f t="shared" si="0"/>
        <v>0</v>
      </c>
      <c r="G9" s="229"/>
      <c r="H9" s="174"/>
      <c r="I9" s="174"/>
      <c r="J9" s="174"/>
      <c r="L9" s="185">
        <f t="shared" si="1"/>
        <v>0</v>
      </c>
    </row>
    <row r="10" spans="1:12" ht="18" customHeight="1">
      <c r="A10" s="186" t="s">
        <v>421</v>
      </c>
      <c r="B10" s="188">
        <v>0</v>
      </c>
      <c r="C10" s="188">
        <v>0</v>
      </c>
      <c r="D10" s="188">
        <v>0</v>
      </c>
      <c r="E10" s="188">
        <v>0</v>
      </c>
      <c r="F10" s="210">
        <f t="shared" si="0"/>
        <v>0</v>
      </c>
      <c r="G10" s="229"/>
      <c r="H10" s="174"/>
      <c r="I10" s="174"/>
      <c r="J10" s="174"/>
      <c r="L10" s="185">
        <f t="shared" si="1"/>
        <v>0</v>
      </c>
    </row>
    <row r="11" spans="1:12" ht="18" customHeight="1">
      <c r="A11" s="186" t="s">
        <v>422</v>
      </c>
      <c r="B11" s="187">
        <v>0</v>
      </c>
      <c r="C11" s="187">
        <v>0</v>
      </c>
      <c r="D11" s="187">
        <v>0</v>
      </c>
      <c r="E11" s="187">
        <v>0</v>
      </c>
      <c r="F11" s="210">
        <f t="shared" si="0"/>
        <v>0</v>
      </c>
      <c r="G11" s="229"/>
      <c r="H11" s="174"/>
      <c r="I11" s="174"/>
      <c r="J11" s="174"/>
      <c r="L11" s="185">
        <f t="shared" si="1"/>
        <v>0</v>
      </c>
    </row>
    <row r="12" spans="1:12" ht="18" customHeight="1">
      <c r="A12" s="186" t="s">
        <v>423</v>
      </c>
      <c r="B12" s="187">
        <v>0</v>
      </c>
      <c r="C12" s="187">
        <v>0</v>
      </c>
      <c r="D12" s="187">
        <v>0</v>
      </c>
      <c r="E12" s="187">
        <v>0</v>
      </c>
      <c r="F12" s="210">
        <f t="shared" si="0"/>
        <v>0</v>
      </c>
      <c r="G12" s="229"/>
      <c r="H12" s="174"/>
      <c r="I12" s="174"/>
      <c r="J12" s="174"/>
      <c r="L12" s="185">
        <f t="shared" si="1"/>
        <v>0</v>
      </c>
    </row>
    <row r="13" spans="1:12" s="185" customFormat="1" ht="18" customHeight="1">
      <c r="A13" s="193" t="s">
        <v>384</v>
      </c>
      <c r="B13" s="182">
        <v>0</v>
      </c>
      <c r="C13" s="182">
        <f>SUM(C6:C12)</f>
        <v>47894778557</v>
      </c>
      <c r="D13" s="182">
        <f>SUM(D6:D12)</f>
        <v>13611500000</v>
      </c>
      <c r="E13" s="182">
        <f>SUM(E6:E12)</f>
        <v>0</v>
      </c>
      <c r="F13" s="230">
        <f>SUM(F6:F12)</f>
        <v>61506278557</v>
      </c>
      <c r="G13" s="231"/>
      <c r="H13" s="184"/>
      <c r="I13" s="184"/>
      <c r="J13" s="184"/>
      <c r="K13" s="185">
        <f>SUM(K6:K12)</f>
        <v>0</v>
      </c>
      <c r="L13" s="185">
        <f t="shared" si="1"/>
        <v>0</v>
      </c>
    </row>
    <row r="14" spans="1:12" s="185" customFormat="1" ht="18" customHeight="1">
      <c r="A14" s="193" t="s">
        <v>385</v>
      </c>
      <c r="B14" s="182"/>
      <c r="C14" s="182"/>
      <c r="D14" s="182"/>
      <c r="E14" s="182"/>
      <c r="F14" s="210">
        <f t="shared" si="0"/>
        <v>0</v>
      </c>
      <c r="G14" s="231"/>
      <c r="H14" s="184"/>
      <c r="I14" s="184"/>
      <c r="J14" s="184"/>
      <c r="L14" s="185">
        <f t="shared" si="1"/>
        <v>0</v>
      </c>
    </row>
    <row r="15" spans="1:12" s="185" customFormat="1" ht="18" customHeight="1">
      <c r="A15" s="193" t="s">
        <v>402</v>
      </c>
      <c r="B15" s="182"/>
      <c r="C15" s="182">
        <v>4611247525</v>
      </c>
      <c r="D15" s="182">
        <v>680575005</v>
      </c>
      <c r="E15" s="181"/>
      <c r="F15" s="210">
        <f t="shared" si="0"/>
        <v>5291822530</v>
      </c>
      <c r="G15" s="229"/>
      <c r="H15" s="184"/>
      <c r="I15" s="184"/>
      <c r="J15" s="184"/>
      <c r="L15" s="185">
        <f t="shared" si="1"/>
        <v>0</v>
      </c>
    </row>
    <row r="16" spans="1:12" ht="18" customHeight="1">
      <c r="A16" s="186" t="s">
        <v>407</v>
      </c>
      <c r="B16" s="187">
        <v>0</v>
      </c>
      <c r="C16" s="187">
        <v>748430376</v>
      </c>
      <c r="D16" s="187">
        <v>226858335</v>
      </c>
      <c r="E16" s="188"/>
      <c r="F16" s="210">
        <f t="shared" si="0"/>
        <v>975288711</v>
      </c>
      <c r="G16" s="229"/>
      <c r="H16" s="174"/>
      <c r="I16" s="174"/>
      <c r="J16" s="174"/>
      <c r="K16" s="175">
        <f>K20-K15</f>
        <v>0</v>
      </c>
      <c r="L16" s="185">
        <f t="shared" si="1"/>
        <v>0</v>
      </c>
    </row>
    <row r="17" spans="1:12" ht="18" customHeight="1">
      <c r="A17" s="186" t="s">
        <v>380</v>
      </c>
      <c r="B17" s="187">
        <v>0</v>
      </c>
      <c r="C17" s="187">
        <v>0</v>
      </c>
      <c r="D17" s="187">
        <v>0</v>
      </c>
      <c r="E17" s="187">
        <v>0</v>
      </c>
      <c r="F17" s="210">
        <f t="shared" si="0"/>
        <v>0</v>
      </c>
      <c r="G17" s="229"/>
      <c r="H17" s="174"/>
      <c r="I17" s="174"/>
      <c r="J17" s="174"/>
      <c r="L17" s="185">
        <f t="shared" si="1"/>
        <v>0</v>
      </c>
    </row>
    <row r="18" spans="1:12" ht="18" customHeight="1">
      <c r="A18" s="186" t="s">
        <v>424</v>
      </c>
      <c r="B18" s="187">
        <v>0</v>
      </c>
      <c r="C18" s="190">
        <v>0</v>
      </c>
      <c r="D18" s="187">
        <v>0</v>
      </c>
      <c r="E18" s="187">
        <v>0</v>
      </c>
      <c r="F18" s="210">
        <f t="shared" si="0"/>
        <v>0</v>
      </c>
      <c r="G18" s="229"/>
      <c r="H18" s="174"/>
      <c r="I18" s="174"/>
      <c r="J18" s="174"/>
      <c r="L18" s="185">
        <f t="shared" si="1"/>
        <v>0</v>
      </c>
    </row>
    <row r="19" spans="1:12" ht="18" customHeight="1">
      <c r="A19" s="232" t="s">
        <v>425</v>
      </c>
      <c r="B19" s="187">
        <v>0</v>
      </c>
      <c r="C19" s="187">
        <v>0</v>
      </c>
      <c r="D19" s="187">
        <v>0</v>
      </c>
      <c r="E19" s="187">
        <v>0</v>
      </c>
      <c r="F19" s="210">
        <f t="shared" si="0"/>
        <v>0</v>
      </c>
      <c r="G19" s="229"/>
      <c r="H19" s="174"/>
      <c r="I19" s="174"/>
      <c r="J19" s="174"/>
      <c r="L19" s="185">
        <f t="shared" si="1"/>
        <v>0</v>
      </c>
    </row>
    <row r="20" spans="1:12" s="185" customFormat="1" ht="18" customHeight="1">
      <c r="A20" s="193" t="s">
        <v>384</v>
      </c>
      <c r="B20" s="182">
        <v>0</v>
      </c>
      <c r="C20" s="182">
        <f>SUM(C15:C19)</f>
        <v>5359677901</v>
      </c>
      <c r="D20" s="182">
        <f>SUM(D15:D19)</f>
        <v>907433340</v>
      </c>
      <c r="E20" s="182">
        <f>SUM(E15:E19)</f>
        <v>0</v>
      </c>
      <c r="F20" s="230">
        <f>SUM(F15:F19)</f>
        <v>6267111241</v>
      </c>
      <c r="G20" s="229"/>
      <c r="H20" s="184"/>
      <c r="I20" s="184"/>
      <c r="J20" s="184"/>
      <c r="L20" s="185">
        <f t="shared" si="1"/>
        <v>0</v>
      </c>
    </row>
    <row r="21" spans="1:12" s="185" customFormat="1" ht="18" customHeight="1">
      <c r="A21" s="193" t="s">
        <v>426</v>
      </c>
      <c r="B21" s="182">
        <v>0</v>
      </c>
      <c r="C21" s="182"/>
      <c r="D21" s="182"/>
      <c r="E21" s="182"/>
      <c r="F21" s="210">
        <f t="shared" si="0"/>
        <v>0</v>
      </c>
      <c r="G21" s="231"/>
      <c r="H21" s="184"/>
      <c r="I21" s="184"/>
      <c r="J21" s="184"/>
      <c r="L21" s="185">
        <f t="shared" si="1"/>
        <v>0</v>
      </c>
    </row>
    <row r="22" spans="1:12" s="185" customFormat="1" ht="18" customHeight="1">
      <c r="A22" s="193" t="s">
        <v>391</v>
      </c>
      <c r="B22" s="181">
        <v>0</v>
      </c>
      <c r="C22" s="181">
        <f>C6-C15</f>
        <v>43132717396</v>
      </c>
      <c r="D22" s="181">
        <f>D6-D15</f>
        <v>12930924995</v>
      </c>
      <c r="E22" s="181">
        <f>E6-E15</f>
        <v>0</v>
      </c>
      <c r="F22" s="210">
        <f>F6-F15</f>
        <v>56063642391</v>
      </c>
      <c r="G22" s="228"/>
      <c r="H22" s="184"/>
      <c r="I22" s="184"/>
      <c r="J22" s="184"/>
      <c r="K22" s="185">
        <f>K6-K15</f>
        <v>0</v>
      </c>
      <c r="L22" s="185">
        <f t="shared" si="1"/>
        <v>0</v>
      </c>
    </row>
    <row r="23" spans="1:12" s="185" customFormat="1" ht="18" customHeight="1" thickBot="1">
      <c r="A23" s="196" t="s">
        <v>427</v>
      </c>
      <c r="B23" s="197">
        <v>0</v>
      </c>
      <c r="C23" s="197">
        <f>C13-C20</f>
        <v>42535100656</v>
      </c>
      <c r="D23" s="197">
        <f>D13-D20</f>
        <v>12704066660</v>
      </c>
      <c r="E23" s="197">
        <f>E13-E20</f>
        <v>0</v>
      </c>
      <c r="F23" s="212">
        <f>F13-F20</f>
        <v>55239167316</v>
      </c>
      <c r="G23" s="228"/>
      <c r="H23" s="184"/>
      <c r="I23" s="184"/>
      <c r="J23" s="184"/>
      <c r="K23" s="185">
        <f>K13-K20</f>
        <v>0</v>
      </c>
      <c r="L23" s="185">
        <f t="shared" si="1"/>
        <v>0</v>
      </c>
    </row>
    <row r="24" spans="1:10" ht="18" customHeight="1">
      <c r="A24" s="198"/>
      <c r="B24" s="174"/>
      <c r="C24" s="174"/>
      <c r="D24" s="174"/>
      <c r="E24" s="174"/>
      <c r="F24" s="174"/>
      <c r="G24" s="174"/>
      <c r="H24" s="174"/>
      <c r="I24" s="174"/>
      <c r="J24" s="174"/>
    </row>
    <row r="25" spans="1:10" ht="18" customHeight="1">
      <c r="A25" s="174" t="s">
        <v>428</v>
      </c>
      <c r="B25" s="174"/>
      <c r="C25" s="174"/>
      <c r="D25" s="174"/>
      <c r="E25" s="174"/>
      <c r="F25" s="174"/>
      <c r="G25" s="174"/>
      <c r="H25" s="174"/>
      <c r="I25" s="174"/>
      <c r="J25" s="174"/>
    </row>
    <row r="26" spans="1:12" ht="18" customHeight="1">
      <c r="A26" s="174" t="s">
        <v>429</v>
      </c>
      <c r="B26" s="174"/>
      <c r="C26" s="174"/>
      <c r="D26" s="174"/>
      <c r="E26" s="174"/>
      <c r="F26" s="174"/>
      <c r="G26" s="174"/>
      <c r="H26" s="227"/>
      <c r="I26" s="229"/>
      <c r="J26" s="227"/>
      <c r="K26" s="233"/>
      <c r="L26" s="234"/>
    </row>
    <row r="27" spans="1:10" ht="18" customHeight="1">
      <c r="A27" s="174" t="s">
        <v>430</v>
      </c>
      <c r="B27" s="174"/>
      <c r="C27" s="174"/>
      <c r="D27" s="174"/>
      <c r="E27" s="174"/>
      <c r="F27" s="174"/>
      <c r="G27" s="174"/>
      <c r="H27" s="174"/>
      <c r="I27" s="174"/>
      <c r="J27" s="174"/>
    </row>
    <row r="28" spans="1:10" ht="31.5" customHeight="1">
      <c r="A28" s="235" t="s">
        <v>431</v>
      </c>
      <c r="B28" s="235"/>
      <c r="C28" s="236"/>
      <c r="D28" s="236"/>
      <c r="E28" s="237" t="s">
        <v>432</v>
      </c>
      <c r="F28" s="237" t="s">
        <v>316</v>
      </c>
      <c r="G28" s="236"/>
      <c r="H28" s="174"/>
      <c r="I28" s="174"/>
      <c r="J28" s="174"/>
    </row>
    <row r="29" spans="1:10" ht="18" customHeight="1">
      <c r="A29" s="238" t="s">
        <v>433</v>
      </c>
      <c r="B29" s="238"/>
      <c r="C29" s="239"/>
      <c r="D29" s="239"/>
      <c r="E29" s="240">
        <v>65630651323</v>
      </c>
      <c r="F29" s="240">
        <v>57489853827</v>
      </c>
      <c r="G29" s="241"/>
      <c r="H29" s="174"/>
      <c r="I29" s="174"/>
      <c r="J29" s="174"/>
    </row>
    <row r="30" spans="1:10" ht="18" customHeight="1">
      <c r="A30" s="238" t="s">
        <v>434</v>
      </c>
      <c r="B30" s="238"/>
      <c r="C30" s="174"/>
      <c r="D30" s="239"/>
      <c r="E30" s="239"/>
      <c r="F30" s="239"/>
      <c r="G30" s="239"/>
      <c r="H30" s="174"/>
      <c r="I30" s="174"/>
      <c r="J30" s="174"/>
    </row>
    <row r="31" spans="1:10" ht="18" customHeight="1">
      <c r="A31" s="238" t="s">
        <v>435</v>
      </c>
      <c r="B31" s="238"/>
      <c r="C31" s="174"/>
      <c r="D31" s="239"/>
      <c r="E31" s="239"/>
      <c r="F31" s="239"/>
      <c r="G31" s="239"/>
      <c r="H31" s="174"/>
      <c r="I31" s="174"/>
      <c r="J31" s="174"/>
    </row>
    <row r="32" spans="1:10" ht="18" customHeight="1">
      <c r="A32" s="238" t="s">
        <v>435</v>
      </c>
      <c r="B32" s="238"/>
      <c r="C32" s="174"/>
      <c r="D32" s="239"/>
      <c r="E32" s="239"/>
      <c r="F32" s="239"/>
      <c r="G32" s="239"/>
      <c r="H32" s="174"/>
      <c r="I32" s="174"/>
      <c r="J32" s="174"/>
    </row>
    <row r="33" spans="1:10" ht="18" customHeight="1">
      <c r="A33" s="238" t="s">
        <v>435</v>
      </c>
      <c r="B33" s="238"/>
      <c r="C33" s="174"/>
      <c r="D33" s="239"/>
      <c r="E33" s="239"/>
      <c r="F33" s="239"/>
      <c r="G33" s="239"/>
      <c r="H33" s="174"/>
      <c r="I33" s="174"/>
      <c r="J33" s="174"/>
    </row>
    <row r="34" spans="1:10" ht="19.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0" ht="19.5" customHeight="1">
      <c r="A35" s="174"/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10" ht="19.5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</row>
    <row r="37" spans="1:10" ht="19.5" customHeight="1">
      <c r="A37" s="174"/>
      <c r="B37" s="174"/>
      <c r="C37" s="174"/>
      <c r="D37" s="174"/>
      <c r="E37" s="174"/>
      <c r="F37" s="174"/>
      <c r="G37" s="174"/>
      <c r="H37" s="174"/>
      <c r="I37" s="174"/>
      <c r="J37" s="174"/>
    </row>
    <row r="38" spans="1:10" ht="19.5" customHeight="1">
      <c r="A38" s="174"/>
      <c r="B38" s="174"/>
      <c r="C38" s="174"/>
      <c r="D38" s="174"/>
      <c r="E38" s="174"/>
      <c r="F38" s="174"/>
      <c r="G38" s="174"/>
      <c r="H38" s="174"/>
      <c r="I38" s="174"/>
      <c r="J38" s="174"/>
    </row>
    <row r="39" spans="1:10" ht="19.5" customHeight="1">
      <c r="A39" s="174"/>
      <c r="B39" s="174"/>
      <c r="C39" s="174"/>
      <c r="D39" s="174"/>
      <c r="E39" s="174"/>
      <c r="F39" s="174"/>
      <c r="G39" s="174"/>
      <c r="H39" s="174"/>
      <c r="I39" s="174"/>
      <c r="J39" s="174"/>
    </row>
    <row r="40" spans="1:10" ht="19.5" customHeight="1">
      <c r="A40" s="174"/>
      <c r="B40" s="174"/>
      <c r="C40" s="174"/>
      <c r="D40" s="174"/>
      <c r="E40" s="174"/>
      <c r="F40" s="174"/>
      <c r="G40" s="174"/>
      <c r="H40" s="174"/>
      <c r="I40" s="174"/>
      <c r="J40" s="174"/>
    </row>
    <row r="41" spans="1:10" ht="19.5" customHeight="1">
      <c r="A41" s="174"/>
      <c r="B41" s="174"/>
      <c r="C41" s="174"/>
      <c r="D41" s="174"/>
      <c r="E41" s="174"/>
      <c r="F41" s="174"/>
      <c r="G41" s="174"/>
      <c r="H41" s="174"/>
      <c r="I41" s="174"/>
      <c r="J41" s="174"/>
    </row>
    <row r="42" spans="1:10" ht="19.5" customHeight="1">
      <c r="A42" s="174"/>
      <c r="B42" s="174"/>
      <c r="C42" s="174"/>
      <c r="D42" s="174"/>
      <c r="E42" s="174"/>
      <c r="F42" s="174"/>
      <c r="G42" s="174"/>
      <c r="H42" s="174"/>
      <c r="I42" s="174"/>
      <c r="J42" s="174"/>
    </row>
    <row r="43" spans="1:10" ht="19.5" customHeight="1">
      <c r="A43" s="174"/>
      <c r="B43" s="174"/>
      <c r="C43" s="174"/>
      <c r="D43" s="174"/>
      <c r="E43" s="174"/>
      <c r="F43" s="174"/>
      <c r="G43" s="174"/>
      <c r="H43" s="174"/>
      <c r="I43" s="174"/>
      <c r="J43" s="174"/>
    </row>
    <row r="44" spans="1:10" ht="19.5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</row>
    <row r="45" spans="1:10" ht="19.5" customHeight="1">
      <c r="A45" s="174"/>
      <c r="B45" s="174"/>
      <c r="C45" s="174"/>
      <c r="D45" s="174"/>
      <c r="E45" s="174"/>
      <c r="F45" s="174"/>
      <c r="G45" s="174"/>
      <c r="H45" s="174"/>
      <c r="I45" s="174"/>
      <c r="J45" s="174"/>
    </row>
    <row r="46" spans="1:10" ht="19.5" customHeight="1">
      <c r="A46" s="174"/>
      <c r="B46" s="174"/>
      <c r="C46" s="174"/>
      <c r="D46" s="174"/>
      <c r="E46" s="174"/>
      <c r="F46" s="174"/>
      <c r="G46" s="174"/>
      <c r="H46" s="174"/>
      <c r="I46" s="174"/>
      <c r="J46" s="174"/>
    </row>
    <row r="47" spans="1:10" ht="19.5" customHeight="1">
      <c r="A47" s="174"/>
      <c r="B47" s="174"/>
      <c r="C47" s="174"/>
      <c r="D47" s="174"/>
      <c r="E47" s="174"/>
      <c r="F47" s="174"/>
      <c r="G47" s="174"/>
      <c r="H47" s="174"/>
      <c r="I47" s="174"/>
      <c r="J47" s="174"/>
    </row>
    <row r="48" spans="1:10" ht="19.5" customHeight="1">
      <c r="A48" s="174"/>
      <c r="B48" s="174"/>
      <c r="C48" s="174"/>
      <c r="D48" s="174"/>
      <c r="E48" s="174"/>
      <c r="F48" s="174"/>
      <c r="G48" s="174"/>
      <c r="H48" s="174"/>
      <c r="I48" s="174"/>
      <c r="J48" s="174"/>
    </row>
  </sheetData>
  <mergeCells count="2">
    <mergeCell ref="K2:K4"/>
    <mergeCell ref="L2:L4"/>
  </mergeCells>
  <printOptions/>
  <pageMargins left="0.75" right="0.35" top="0.6" bottom="0.69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48"/>
  <sheetViews>
    <sheetView zoomScale="115" zoomScaleNormal="115" workbookViewId="0" topLeftCell="A1">
      <selection activeCell="P1" sqref="P1"/>
    </sheetView>
  </sheetViews>
  <sheetFormatPr defaultColWidth="7.99609375" defaultRowHeight="15"/>
  <cols>
    <col min="1" max="3" width="7.99609375" style="248" bestFit="1" customWidth="1"/>
    <col min="4" max="4" width="4.4453125" style="248" customWidth="1"/>
    <col min="5" max="5" width="10.3359375" style="248" customWidth="1"/>
    <col min="6" max="6" width="11.99609375" style="248" customWidth="1"/>
    <col min="7" max="7" width="13.77734375" style="16" customWidth="1"/>
    <col min="8" max="8" width="13.10546875" style="16" customWidth="1"/>
    <col min="9" max="9" width="7.99609375" style="248" hidden="1" customWidth="1"/>
    <col min="10" max="10" width="11.99609375" style="248" hidden="1" customWidth="1"/>
    <col min="11" max="11" width="11.4453125" style="248" hidden="1" customWidth="1"/>
    <col min="12" max="12" width="12.21484375" style="248" hidden="1" customWidth="1"/>
    <col min="13" max="15" width="7.99609375" style="248" hidden="1" customWidth="1"/>
    <col min="16" max="16" width="7.99609375" style="248" bestFit="1" customWidth="1"/>
    <col min="17" max="17" width="11.4453125" style="248" bestFit="1" customWidth="1"/>
    <col min="18" max="18" width="7.99609375" style="248" bestFit="1" customWidth="1"/>
    <col min="19" max="19" width="9.88671875" style="248" bestFit="1" customWidth="1"/>
    <col min="20" max="20" width="7.99609375" style="248" bestFit="1" customWidth="1"/>
    <col min="21" max="21" width="10.6640625" style="248" bestFit="1" customWidth="1"/>
    <col min="22" max="249" width="7.99609375" style="248" bestFit="1" customWidth="1"/>
    <col min="250" max="16384" width="7.99609375" style="248" customWidth="1"/>
  </cols>
  <sheetData>
    <row r="1" spans="1:243" s="245" customFormat="1" ht="24.75" customHeight="1">
      <c r="A1" s="242" t="s">
        <v>436</v>
      </c>
      <c r="B1" s="242"/>
      <c r="C1" s="242"/>
      <c r="D1" s="242"/>
      <c r="E1" s="443" t="s">
        <v>437</v>
      </c>
      <c r="F1" s="444"/>
      <c r="G1" s="445" t="s">
        <v>438</v>
      </c>
      <c r="H1" s="443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  <c r="DA1" s="242"/>
      <c r="DB1" s="242"/>
      <c r="DC1" s="242"/>
      <c r="DD1" s="242"/>
      <c r="DE1" s="242"/>
      <c r="DF1" s="242"/>
      <c r="DG1" s="242"/>
      <c r="DH1" s="242"/>
      <c r="DI1" s="242"/>
      <c r="DJ1" s="242"/>
      <c r="DK1" s="242"/>
      <c r="DL1" s="242"/>
      <c r="DM1" s="242"/>
      <c r="DN1" s="242"/>
      <c r="DO1" s="242"/>
      <c r="DP1" s="242"/>
      <c r="DQ1" s="242"/>
      <c r="DR1" s="242"/>
      <c r="DS1" s="242"/>
      <c r="DT1" s="242"/>
      <c r="DU1" s="242"/>
      <c r="DV1" s="242"/>
      <c r="DW1" s="242"/>
      <c r="DX1" s="242"/>
      <c r="DY1" s="242"/>
      <c r="DZ1" s="242"/>
      <c r="EA1" s="242"/>
      <c r="EB1" s="242"/>
      <c r="EC1" s="242"/>
      <c r="ED1" s="242"/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2"/>
      <c r="FF1" s="242"/>
      <c r="FG1" s="242"/>
      <c r="FH1" s="242"/>
      <c r="FI1" s="242"/>
      <c r="FJ1" s="242"/>
      <c r="FK1" s="242"/>
      <c r="FL1" s="242"/>
      <c r="FM1" s="242"/>
      <c r="FN1" s="242"/>
      <c r="FO1" s="242"/>
      <c r="FP1" s="242"/>
      <c r="FQ1" s="242"/>
      <c r="FR1" s="242"/>
      <c r="FS1" s="242"/>
      <c r="FT1" s="242"/>
      <c r="FU1" s="242"/>
      <c r="FV1" s="242"/>
      <c r="FW1" s="242"/>
      <c r="FX1" s="242"/>
      <c r="FY1" s="242"/>
      <c r="FZ1" s="242"/>
      <c r="GA1" s="242"/>
      <c r="GB1" s="242"/>
      <c r="GC1" s="242"/>
      <c r="GD1" s="242"/>
      <c r="GE1" s="242"/>
      <c r="GF1" s="242"/>
      <c r="GG1" s="242"/>
      <c r="GH1" s="242"/>
      <c r="GI1" s="242"/>
      <c r="GJ1" s="242"/>
      <c r="GK1" s="242"/>
      <c r="GL1" s="242"/>
      <c r="GM1" s="242"/>
      <c r="GN1" s="242"/>
      <c r="GO1" s="242"/>
      <c r="GP1" s="242"/>
      <c r="GQ1" s="242"/>
      <c r="GR1" s="242"/>
      <c r="GS1" s="242"/>
      <c r="GT1" s="242"/>
      <c r="GU1" s="242"/>
      <c r="GV1" s="242"/>
      <c r="GW1" s="242"/>
      <c r="GX1" s="242"/>
      <c r="GY1" s="242"/>
      <c r="GZ1" s="242"/>
      <c r="HA1" s="242"/>
      <c r="HB1" s="242"/>
      <c r="HC1" s="242"/>
      <c r="HD1" s="242"/>
      <c r="HE1" s="242"/>
      <c r="HF1" s="242"/>
      <c r="HG1" s="242"/>
      <c r="HH1" s="242"/>
      <c r="HI1" s="242"/>
      <c r="HJ1" s="242"/>
      <c r="HK1" s="242"/>
      <c r="HL1" s="242"/>
      <c r="HM1" s="242"/>
      <c r="HN1" s="242"/>
      <c r="HO1" s="242"/>
      <c r="HP1" s="242"/>
      <c r="HQ1" s="242"/>
      <c r="HR1" s="242"/>
      <c r="HS1" s="242"/>
      <c r="HT1" s="242"/>
      <c r="HU1" s="242"/>
      <c r="HV1" s="242"/>
      <c r="HW1" s="242"/>
      <c r="HX1" s="242"/>
      <c r="HY1" s="242"/>
      <c r="HZ1" s="242"/>
      <c r="IA1" s="242"/>
      <c r="IB1" s="242"/>
      <c r="IC1" s="242"/>
      <c r="ID1" s="242"/>
      <c r="IE1" s="242"/>
      <c r="IF1" s="242"/>
      <c r="IG1" s="242"/>
      <c r="IH1" s="242"/>
      <c r="II1" s="242"/>
    </row>
    <row r="2" spans="1:243" ht="15.75" customHeight="1">
      <c r="A2" s="246"/>
      <c r="B2" s="246" t="s">
        <v>439</v>
      </c>
      <c r="C2" s="246"/>
      <c r="D2" s="246"/>
      <c r="E2" s="243" t="s">
        <v>323</v>
      </c>
      <c r="F2" s="243" t="s">
        <v>324</v>
      </c>
      <c r="G2" s="244" t="s">
        <v>323</v>
      </c>
      <c r="H2" s="243" t="s">
        <v>324</v>
      </c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7"/>
      <c r="DH2" s="247"/>
      <c r="DI2" s="247"/>
      <c r="DJ2" s="247"/>
      <c r="DK2" s="247"/>
      <c r="DL2" s="247"/>
      <c r="DM2" s="247"/>
      <c r="DN2" s="247"/>
      <c r="DO2" s="247"/>
      <c r="DP2" s="247"/>
      <c r="DQ2" s="247"/>
      <c r="DR2" s="247"/>
      <c r="DS2" s="247"/>
      <c r="DT2" s="247"/>
      <c r="DU2" s="247"/>
      <c r="DV2" s="247"/>
      <c r="DW2" s="247"/>
      <c r="DX2" s="247"/>
      <c r="DY2" s="247"/>
      <c r="DZ2" s="247"/>
      <c r="EA2" s="247"/>
      <c r="EB2" s="247"/>
      <c r="EC2" s="247"/>
      <c r="ED2" s="247"/>
      <c r="EE2" s="247"/>
      <c r="EF2" s="247"/>
      <c r="EG2" s="247"/>
      <c r="EH2" s="247"/>
      <c r="EI2" s="247"/>
      <c r="EJ2" s="247"/>
      <c r="EK2" s="247"/>
      <c r="EL2" s="247"/>
      <c r="EM2" s="247"/>
      <c r="EN2" s="247"/>
      <c r="EO2" s="247"/>
      <c r="EP2" s="247"/>
      <c r="EQ2" s="247"/>
      <c r="ER2" s="247"/>
      <c r="ES2" s="247"/>
      <c r="ET2" s="247"/>
      <c r="EU2" s="247"/>
      <c r="EV2" s="247"/>
      <c r="EW2" s="247"/>
      <c r="EX2" s="247"/>
      <c r="EY2" s="247"/>
      <c r="EZ2" s="247"/>
      <c r="FA2" s="247"/>
      <c r="FB2" s="247"/>
      <c r="FC2" s="247"/>
      <c r="FD2" s="247"/>
      <c r="FE2" s="247"/>
      <c r="FF2" s="247"/>
      <c r="FG2" s="247"/>
      <c r="FH2" s="247"/>
      <c r="FI2" s="247"/>
      <c r="FJ2" s="247"/>
      <c r="FK2" s="247"/>
      <c r="FL2" s="247"/>
      <c r="FM2" s="247"/>
      <c r="FN2" s="247"/>
      <c r="FO2" s="247"/>
      <c r="FP2" s="247"/>
      <c r="FQ2" s="247"/>
      <c r="FR2" s="247"/>
      <c r="FS2" s="247"/>
      <c r="FT2" s="247"/>
      <c r="FU2" s="247"/>
      <c r="FV2" s="247"/>
      <c r="FW2" s="247"/>
      <c r="FX2" s="247"/>
      <c r="FY2" s="247"/>
      <c r="FZ2" s="247"/>
      <c r="GA2" s="247"/>
      <c r="GB2" s="247"/>
      <c r="GC2" s="247"/>
      <c r="GD2" s="247"/>
      <c r="GE2" s="247"/>
      <c r="GF2" s="247"/>
      <c r="GG2" s="247"/>
      <c r="GH2" s="247"/>
      <c r="GI2" s="247"/>
      <c r="GJ2" s="247"/>
      <c r="GK2" s="247"/>
      <c r="GL2" s="247"/>
      <c r="GM2" s="247"/>
      <c r="GN2" s="247"/>
      <c r="GO2" s="247"/>
      <c r="GP2" s="247"/>
      <c r="GQ2" s="247"/>
      <c r="GR2" s="247"/>
      <c r="GS2" s="247"/>
      <c r="GT2" s="247"/>
      <c r="GU2" s="247"/>
      <c r="GV2" s="247"/>
      <c r="GW2" s="247"/>
      <c r="GX2" s="247"/>
      <c r="GY2" s="247"/>
      <c r="GZ2" s="247"/>
      <c r="HA2" s="247"/>
      <c r="HB2" s="247"/>
      <c r="HC2" s="247"/>
      <c r="HD2" s="247"/>
      <c r="HE2" s="247"/>
      <c r="HF2" s="247"/>
      <c r="HG2" s="247"/>
      <c r="HH2" s="247"/>
      <c r="HI2" s="247"/>
      <c r="HJ2" s="247"/>
      <c r="HK2" s="247"/>
      <c r="HL2" s="247"/>
      <c r="HM2" s="247"/>
      <c r="HN2" s="247"/>
      <c r="HO2" s="247"/>
      <c r="HP2" s="247"/>
      <c r="HQ2" s="247"/>
      <c r="HR2" s="247"/>
      <c r="HS2" s="247"/>
      <c r="HT2" s="247"/>
      <c r="HU2" s="247"/>
      <c r="HV2" s="247"/>
      <c r="HW2" s="247"/>
      <c r="HX2" s="247"/>
      <c r="HY2" s="247"/>
      <c r="HZ2" s="247"/>
      <c r="IA2" s="247"/>
      <c r="IB2" s="247"/>
      <c r="IC2" s="247"/>
      <c r="ID2" s="247"/>
      <c r="IE2" s="247"/>
      <c r="IF2" s="247"/>
      <c r="IG2" s="247"/>
      <c r="IH2" s="247"/>
      <c r="II2" s="247"/>
    </row>
    <row r="3" spans="1:243" ht="15.75" customHeight="1">
      <c r="A3" s="246"/>
      <c r="B3" s="246" t="s">
        <v>440</v>
      </c>
      <c r="C3" s="246"/>
      <c r="D3" s="246"/>
      <c r="E3" s="246">
        <v>132400</v>
      </c>
      <c r="F3" s="246">
        <v>3622645830</v>
      </c>
      <c r="G3" s="249">
        <v>0</v>
      </c>
      <c r="H3" s="250">
        <v>0</v>
      </c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7"/>
      <c r="DF3" s="247"/>
      <c r="DG3" s="247"/>
      <c r="DH3" s="247"/>
      <c r="DI3" s="247"/>
      <c r="DJ3" s="247"/>
      <c r="DK3" s="247"/>
      <c r="DL3" s="247"/>
      <c r="DM3" s="247"/>
      <c r="DN3" s="247"/>
      <c r="DO3" s="247"/>
      <c r="DP3" s="247"/>
      <c r="DQ3" s="247"/>
      <c r="DR3" s="247"/>
      <c r="DS3" s="247"/>
      <c r="DT3" s="247"/>
      <c r="DU3" s="247"/>
      <c r="DV3" s="247"/>
      <c r="DW3" s="247"/>
      <c r="DX3" s="247"/>
      <c r="DY3" s="247"/>
      <c r="DZ3" s="247"/>
      <c r="EA3" s="247"/>
      <c r="EB3" s="247"/>
      <c r="EC3" s="247"/>
      <c r="ED3" s="247"/>
      <c r="EE3" s="247"/>
      <c r="EF3" s="247"/>
      <c r="EG3" s="247"/>
      <c r="EH3" s="247"/>
      <c r="EI3" s="247"/>
      <c r="EJ3" s="247"/>
      <c r="EK3" s="247"/>
      <c r="EL3" s="247"/>
      <c r="EM3" s="247"/>
      <c r="EN3" s="247"/>
      <c r="EO3" s="247"/>
      <c r="EP3" s="247"/>
      <c r="EQ3" s="247"/>
      <c r="ER3" s="247"/>
      <c r="ES3" s="247"/>
      <c r="ET3" s="247"/>
      <c r="EU3" s="247"/>
      <c r="EV3" s="247"/>
      <c r="EW3" s="247"/>
      <c r="EX3" s="247"/>
      <c r="EY3" s="247"/>
      <c r="EZ3" s="247"/>
      <c r="FA3" s="247"/>
      <c r="FB3" s="247"/>
      <c r="FC3" s="247"/>
      <c r="FD3" s="247"/>
      <c r="FE3" s="247"/>
      <c r="FF3" s="247"/>
      <c r="FG3" s="247"/>
      <c r="FH3" s="247"/>
      <c r="FI3" s="247"/>
      <c r="FJ3" s="247"/>
      <c r="FK3" s="247"/>
      <c r="FL3" s="247"/>
      <c r="FM3" s="247"/>
      <c r="FN3" s="247"/>
      <c r="FO3" s="247"/>
      <c r="FP3" s="247"/>
      <c r="FQ3" s="247"/>
      <c r="FR3" s="247"/>
      <c r="FS3" s="247"/>
      <c r="FT3" s="247"/>
      <c r="FU3" s="247"/>
      <c r="FV3" s="247"/>
      <c r="FW3" s="247"/>
      <c r="FX3" s="247"/>
      <c r="FY3" s="247"/>
      <c r="FZ3" s="247"/>
      <c r="GA3" s="247"/>
      <c r="GB3" s="247"/>
      <c r="GC3" s="247"/>
      <c r="GD3" s="247"/>
      <c r="GE3" s="247"/>
      <c r="GF3" s="247"/>
      <c r="GG3" s="247"/>
      <c r="GH3" s="247"/>
      <c r="GI3" s="247"/>
      <c r="GJ3" s="247"/>
      <c r="GK3" s="247"/>
      <c r="GL3" s="247"/>
      <c r="GM3" s="247"/>
      <c r="GN3" s="247"/>
      <c r="GO3" s="247"/>
      <c r="GP3" s="247"/>
      <c r="GQ3" s="247"/>
      <c r="GR3" s="247"/>
      <c r="GS3" s="247"/>
      <c r="GT3" s="247"/>
      <c r="GU3" s="247"/>
      <c r="GV3" s="247"/>
      <c r="GW3" s="247"/>
      <c r="GX3" s="247"/>
      <c r="GY3" s="247"/>
      <c r="GZ3" s="247"/>
      <c r="HA3" s="247"/>
      <c r="HB3" s="247"/>
      <c r="HC3" s="247"/>
      <c r="HD3" s="247"/>
      <c r="HE3" s="247"/>
      <c r="HF3" s="247"/>
      <c r="HG3" s="247"/>
      <c r="HH3" s="247"/>
      <c r="HI3" s="247"/>
      <c r="HJ3" s="247"/>
      <c r="HK3" s="247"/>
      <c r="HL3" s="247"/>
      <c r="HM3" s="247"/>
      <c r="HN3" s="247"/>
      <c r="HO3" s="247"/>
      <c r="HP3" s="247"/>
      <c r="HQ3" s="247"/>
      <c r="HR3" s="247"/>
      <c r="HS3" s="247"/>
      <c r="HT3" s="247"/>
      <c r="HU3" s="247"/>
      <c r="HV3" s="247"/>
      <c r="HW3" s="247"/>
      <c r="HX3" s="247"/>
      <c r="HY3" s="247"/>
      <c r="HZ3" s="247"/>
      <c r="IA3" s="247"/>
      <c r="IB3" s="247"/>
      <c r="IC3" s="247"/>
      <c r="ID3" s="247"/>
      <c r="IE3" s="247"/>
      <c r="IF3" s="247"/>
      <c r="IG3" s="247"/>
      <c r="IH3" s="247"/>
      <c r="II3" s="247"/>
    </row>
    <row r="4" spans="1:243" ht="15.75" customHeight="1">
      <c r="A4" s="246"/>
      <c r="B4" s="246" t="s">
        <v>441</v>
      </c>
      <c r="C4" s="246"/>
      <c r="D4" s="246"/>
      <c r="E4" s="246">
        <v>0</v>
      </c>
      <c r="F4" s="246">
        <v>0</v>
      </c>
      <c r="G4" s="249">
        <v>0</v>
      </c>
      <c r="H4" s="250">
        <v>0</v>
      </c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247"/>
      <c r="DD4" s="247"/>
      <c r="DE4" s="247"/>
      <c r="DF4" s="247"/>
      <c r="DG4" s="247"/>
      <c r="DH4" s="247"/>
      <c r="DI4" s="247"/>
      <c r="DJ4" s="247"/>
      <c r="DK4" s="247"/>
      <c r="DL4" s="247"/>
      <c r="DM4" s="247"/>
      <c r="DN4" s="247"/>
      <c r="DO4" s="247"/>
      <c r="DP4" s="247"/>
      <c r="DQ4" s="247"/>
      <c r="DR4" s="247"/>
      <c r="DS4" s="247"/>
      <c r="DT4" s="247"/>
      <c r="DU4" s="247"/>
      <c r="DV4" s="247"/>
      <c r="DW4" s="247"/>
      <c r="DX4" s="247"/>
      <c r="DY4" s="247"/>
      <c r="DZ4" s="247"/>
      <c r="EA4" s="247"/>
      <c r="EB4" s="247"/>
      <c r="EC4" s="247"/>
      <c r="ED4" s="247"/>
      <c r="EE4" s="247"/>
      <c r="EF4" s="247"/>
      <c r="EG4" s="247"/>
      <c r="EH4" s="247"/>
      <c r="EI4" s="247"/>
      <c r="EJ4" s="247"/>
      <c r="EK4" s="247"/>
      <c r="EL4" s="247"/>
      <c r="EM4" s="247"/>
      <c r="EN4" s="247"/>
      <c r="EO4" s="247"/>
      <c r="EP4" s="247"/>
      <c r="EQ4" s="247"/>
      <c r="ER4" s="247"/>
      <c r="ES4" s="247"/>
      <c r="ET4" s="247"/>
      <c r="EU4" s="247"/>
      <c r="EV4" s="247"/>
      <c r="EW4" s="247"/>
      <c r="EX4" s="247"/>
      <c r="EY4" s="247"/>
      <c r="EZ4" s="247"/>
      <c r="FA4" s="247"/>
      <c r="FB4" s="247"/>
      <c r="FC4" s="247"/>
      <c r="FD4" s="247"/>
      <c r="FE4" s="247"/>
      <c r="FF4" s="247"/>
      <c r="FG4" s="247"/>
      <c r="FH4" s="247"/>
      <c r="FI4" s="247"/>
      <c r="FJ4" s="247"/>
      <c r="FK4" s="247"/>
      <c r="FL4" s="247"/>
      <c r="FM4" s="247"/>
      <c r="FN4" s="247"/>
      <c r="FO4" s="247"/>
      <c r="FP4" s="247"/>
      <c r="FQ4" s="247"/>
      <c r="FR4" s="247"/>
      <c r="FS4" s="247"/>
      <c r="FT4" s="247"/>
      <c r="FU4" s="247"/>
      <c r="FV4" s="247"/>
      <c r="FW4" s="247"/>
      <c r="FX4" s="247"/>
      <c r="FY4" s="247"/>
      <c r="FZ4" s="247"/>
      <c r="GA4" s="247"/>
      <c r="GB4" s="247"/>
      <c r="GC4" s="247"/>
      <c r="GD4" s="247"/>
      <c r="GE4" s="247"/>
      <c r="GF4" s="247"/>
      <c r="GG4" s="247"/>
      <c r="GH4" s="247"/>
      <c r="GI4" s="247"/>
      <c r="GJ4" s="247"/>
      <c r="GK4" s="247"/>
      <c r="GL4" s="247"/>
      <c r="GM4" s="247"/>
      <c r="GN4" s="247"/>
      <c r="GO4" s="247"/>
      <c r="GP4" s="247"/>
      <c r="GQ4" s="247"/>
      <c r="GR4" s="247"/>
      <c r="GS4" s="247"/>
      <c r="GT4" s="247"/>
      <c r="GU4" s="247"/>
      <c r="GV4" s="247"/>
      <c r="GW4" s="247"/>
      <c r="GX4" s="247"/>
      <c r="GY4" s="247"/>
      <c r="GZ4" s="247"/>
      <c r="HA4" s="247"/>
      <c r="HB4" s="247"/>
      <c r="HC4" s="247"/>
      <c r="HD4" s="247"/>
      <c r="HE4" s="247"/>
      <c r="HF4" s="247"/>
      <c r="HG4" s="247"/>
      <c r="HH4" s="247"/>
      <c r="HI4" s="247"/>
      <c r="HJ4" s="247"/>
      <c r="HK4" s="247"/>
      <c r="HL4" s="247"/>
      <c r="HM4" s="247"/>
      <c r="HN4" s="247"/>
      <c r="HO4" s="247"/>
      <c r="HP4" s="247"/>
      <c r="HQ4" s="247"/>
      <c r="HR4" s="247"/>
      <c r="HS4" s="247"/>
      <c r="HT4" s="247"/>
      <c r="HU4" s="247"/>
      <c r="HV4" s="247"/>
      <c r="HW4" s="247"/>
      <c r="HX4" s="247"/>
      <c r="HY4" s="247"/>
      <c r="HZ4" s="247"/>
      <c r="IA4" s="247"/>
      <c r="IB4" s="247"/>
      <c r="IC4" s="247"/>
      <c r="ID4" s="247"/>
      <c r="IE4" s="247"/>
      <c r="IF4" s="247"/>
      <c r="IG4" s="247"/>
      <c r="IH4" s="247"/>
      <c r="II4" s="247"/>
    </row>
    <row r="5" spans="1:243" ht="15.75" customHeight="1">
      <c r="A5" s="246"/>
      <c r="B5" s="246" t="s">
        <v>442</v>
      </c>
      <c r="C5" s="246"/>
      <c r="D5" s="246"/>
      <c r="E5" s="246">
        <v>0</v>
      </c>
      <c r="F5" s="246">
        <v>0</v>
      </c>
      <c r="G5" s="249">
        <v>0</v>
      </c>
      <c r="H5" s="250">
        <v>0</v>
      </c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  <c r="DB5" s="247"/>
      <c r="DC5" s="247"/>
      <c r="DD5" s="247"/>
      <c r="DE5" s="247"/>
      <c r="DF5" s="247"/>
      <c r="DG5" s="247"/>
      <c r="DH5" s="247"/>
      <c r="DI5" s="247"/>
      <c r="DJ5" s="247"/>
      <c r="DK5" s="247"/>
      <c r="DL5" s="247"/>
      <c r="DM5" s="247"/>
      <c r="DN5" s="247"/>
      <c r="DO5" s="247"/>
      <c r="DP5" s="247"/>
      <c r="DQ5" s="247"/>
      <c r="DR5" s="247"/>
      <c r="DS5" s="247"/>
      <c r="DT5" s="247"/>
      <c r="DU5" s="247"/>
      <c r="DV5" s="247"/>
      <c r="DW5" s="247"/>
      <c r="DX5" s="247"/>
      <c r="DY5" s="247"/>
      <c r="DZ5" s="247"/>
      <c r="EA5" s="247"/>
      <c r="EB5" s="247"/>
      <c r="EC5" s="247"/>
      <c r="ED5" s="247"/>
      <c r="EE5" s="247"/>
      <c r="EF5" s="247"/>
      <c r="EG5" s="247"/>
      <c r="EH5" s="247"/>
      <c r="EI5" s="247"/>
      <c r="EJ5" s="247"/>
      <c r="EK5" s="247"/>
      <c r="EL5" s="247"/>
      <c r="EM5" s="247"/>
      <c r="EN5" s="247"/>
      <c r="EO5" s="247"/>
      <c r="EP5" s="247"/>
      <c r="EQ5" s="247"/>
      <c r="ER5" s="247"/>
      <c r="ES5" s="247"/>
      <c r="ET5" s="247"/>
      <c r="EU5" s="247"/>
      <c r="EV5" s="247"/>
      <c r="EW5" s="247"/>
      <c r="EX5" s="247"/>
      <c r="EY5" s="247"/>
      <c r="EZ5" s="247"/>
      <c r="FA5" s="247"/>
      <c r="FB5" s="247"/>
      <c r="FC5" s="247"/>
      <c r="FD5" s="247"/>
      <c r="FE5" s="247"/>
      <c r="FF5" s="247"/>
      <c r="FG5" s="247"/>
      <c r="FH5" s="247"/>
      <c r="FI5" s="247"/>
      <c r="FJ5" s="247"/>
      <c r="FK5" s="247"/>
      <c r="FL5" s="247"/>
      <c r="FM5" s="247"/>
      <c r="FN5" s="247"/>
      <c r="FO5" s="247"/>
      <c r="FP5" s="247"/>
      <c r="FQ5" s="247"/>
      <c r="FR5" s="247"/>
      <c r="FS5" s="247"/>
      <c r="FT5" s="247"/>
      <c r="FU5" s="247"/>
      <c r="FV5" s="247"/>
      <c r="FW5" s="247"/>
      <c r="FX5" s="247"/>
      <c r="FY5" s="247"/>
      <c r="FZ5" s="247"/>
      <c r="GA5" s="247"/>
      <c r="GB5" s="247"/>
      <c r="GC5" s="247"/>
      <c r="GD5" s="247"/>
      <c r="GE5" s="247"/>
      <c r="GF5" s="247"/>
      <c r="GG5" s="247"/>
      <c r="GH5" s="247"/>
      <c r="GI5" s="247"/>
      <c r="GJ5" s="247"/>
      <c r="GK5" s="247"/>
      <c r="GL5" s="247"/>
      <c r="GM5" s="247"/>
      <c r="GN5" s="247"/>
      <c r="GO5" s="247"/>
      <c r="GP5" s="247"/>
      <c r="GQ5" s="247"/>
      <c r="GR5" s="247"/>
      <c r="GS5" s="247"/>
      <c r="GT5" s="247"/>
      <c r="GU5" s="247"/>
      <c r="GV5" s="247"/>
      <c r="GW5" s="247"/>
      <c r="GX5" s="247"/>
      <c r="GY5" s="247"/>
      <c r="GZ5" s="247"/>
      <c r="HA5" s="247"/>
      <c r="HB5" s="247"/>
      <c r="HC5" s="247"/>
      <c r="HD5" s="247"/>
      <c r="HE5" s="247"/>
      <c r="HF5" s="247"/>
      <c r="HG5" s="247"/>
      <c r="HH5" s="247"/>
      <c r="HI5" s="247"/>
      <c r="HJ5" s="247"/>
      <c r="HK5" s="247"/>
      <c r="HL5" s="247"/>
      <c r="HM5" s="247"/>
      <c r="HN5" s="247"/>
      <c r="HO5" s="247"/>
      <c r="HP5" s="247"/>
      <c r="HQ5" s="247"/>
      <c r="HR5" s="247"/>
      <c r="HS5" s="247"/>
      <c r="HT5" s="247"/>
      <c r="HU5" s="247"/>
      <c r="HV5" s="247"/>
      <c r="HW5" s="247"/>
      <c r="HX5" s="247"/>
      <c r="HY5" s="247"/>
      <c r="HZ5" s="247"/>
      <c r="IA5" s="247"/>
      <c r="IB5" s="247"/>
      <c r="IC5" s="247"/>
      <c r="ID5" s="247"/>
      <c r="IE5" s="247"/>
      <c r="IF5" s="247"/>
      <c r="IG5" s="247"/>
      <c r="IH5" s="247"/>
      <c r="II5" s="247"/>
    </row>
    <row r="6" spans="1:243" ht="15.75" customHeight="1">
      <c r="A6" s="246"/>
      <c r="B6" s="246" t="s">
        <v>443</v>
      </c>
      <c r="C6" s="246"/>
      <c r="D6" s="246"/>
      <c r="E6" s="246">
        <v>0</v>
      </c>
      <c r="F6" s="246">
        <v>0</v>
      </c>
      <c r="G6" s="249">
        <v>0</v>
      </c>
      <c r="H6" s="250">
        <v>0</v>
      </c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  <c r="DT6" s="247"/>
      <c r="DU6" s="247"/>
      <c r="DV6" s="247"/>
      <c r="DW6" s="247"/>
      <c r="DX6" s="247"/>
      <c r="DY6" s="247"/>
      <c r="DZ6" s="247"/>
      <c r="EA6" s="247"/>
      <c r="EB6" s="247"/>
      <c r="EC6" s="247"/>
      <c r="ED6" s="247"/>
      <c r="EE6" s="247"/>
      <c r="EF6" s="247"/>
      <c r="EG6" s="247"/>
      <c r="EH6" s="247"/>
      <c r="EI6" s="247"/>
      <c r="EJ6" s="247"/>
      <c r="EK6" s="247"/>
      <c r="EL6" s="247"/>
      <c r="EM6" s="247"/>
      <c r="EN6" s="247"/>
      <c r="EO6" s="247"/>
      <c r="EP6" s="247"/>
      <c r="EQ6" s="247"/>
      <c r="ER6" s="247"/>
      <c r="ES6" s="247"/>
      <c r="ET6" s="247"/>
      <c r="EU6" s="247"/>
      <c r="EV6" s="247"/>
      <c r="EW6" s="247"/>
      <c r="EX6" s="247"/>
      <c r="EY6" s="247"/>
      <c r="EZ6" s="247"/>
      <c r="FA6" s="247"/>
      <c r="FB6" s="247"/>
      <c r="FC6" s="247"/>
      <c r="FD6" s="247"/>
      <c r="FE6" s="247"/>
      <c r="FF6" s="247"/>
      <c r="FG6" s="247"/>
      <c r="FH6" s="247"/>
      <c r="FI6" s="247"/>
      <c r="FJ6" s="247"/>
      <c r="FK6" s="247"/>
      <c r="FL6" s="247"/>
      <c r="FM6" s="247"/>
      <c r="FN6" s="247"/>
      <c r="FO6" s="247"/>
      <c r="FP6" s="247"/>
      <c r="FQ6" s="247"/>
      <c r="FR6" s="247"/>
      <c r="FS6" s="247"/>
      <c r="FT6" s="247"/>
      <c r="FU6" s="247"/>
      <c r="FV6" s="247"/>
      <c r="FW6" s="247"/>
      <c r="FX6" s="247"/>
      <c r="FY6" s="247"/>
      <c r="FZ6" s="247"/>
      <c r="GA6" s="247"/>
      <c r="GB6" s="247"/>
      <c r="GC6" s="247"/>
      <c r="GD6" s="247"/>
      <c r="GE6" s="247"/>
      <c r="GF6" s="247"/>
      <c r="GG6" s="247"/>
      <c r="GH6" s="247"/>
      <c r="GI6" s="247"/>
      <c r="GJ6" s="247"/>
      <c r="GK6" s="247"/>
      <c r="GL6" s="247"/>
      <c r="GM6" s="247"/>
      <c r="GN6" s="247"/>
      <c r="GO6" s="247"/>
      <c r="GP6" s="247"/>
      <c r="GQ6" s="247"/>
      <c r="GR6" s="247"/>
      <c r="GS6" s="247"/>
      <c r="GT6" s="247"/>
      <c r="GU6" s="247"/>
      <c r="GV6" s="247"/>
      <c r="GW6" s="247"/>
      <c r="GX6" s="247"/>
      <c r="GY6" s="247"/>
      <c r="GZ6" s="247"/>
      <c r="HA6" s="247"/>
      <c r="HB6" s="247"/>
      <c r="HC6" s="247"/>
      <c r="HD6" s="247"/>
      <c r="HE6" s="247"/>
      <c r="HF6" s="247"/>
      <c r="HG6" s="247"/>
      <c r="HH6" s="247"/>
      <c r="HI6" s="247"/>
      <c r="HJ6" s="247"/>
      <c r="HK6" s="247"/>
      <c r="HL6" s="247"/>
      <c r="HM6" s="247"/>
      <c r="HN6" s="247"/>
      <c r="HO6" s="247"/>
      <c r="HP6" s="247"/>
      <c r="HQ6" s="247"/>
      <c r="HR6" s="247"/>
      <c r="HS6" s="247"/>
      <c r="HT6" s="247"/>
      <c r="HU6" s="247"/>
      <c r="HV6" s="247"/>
      <c r="HW6" s="247"/>
      <c r="HX6" s="247"/>
      <c r="HY6" s="247"/>
      <c r="HZ6" s="247"/>
      <c r="IA6" s="247"/>
      <c r="IB6" s="247"/>
      <c r="IC6" s="247"/>
      <c r="ID6" s="247"/>
      <c r="IE6" s="247"/>
      <c r="IF6" s="247"/>
      <c r="IG6" s="247"/>
      <c r="IH6" s="247"/>
      <c r="II6" s="247"/>
    </row>
    <row r="7" spans="1:243" ht="15.75" customHeight="1">
      <c r="A7" s="246"/>
      <c r="B7" s="246" t="s">
        <v>444</v>
      </c>
      <c r="C7" s="246"/>
      <c r="D7" s="246"/>
      <c r="E7" s="246"/>
      <c r="F7" s="246">
        <v>7738240900</v>
      </c>
      <c r="G7" s="249"/>
      <c r="H7" s="250">
        <v>4650000000</v>
      </c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47"/>
      <c r="DJ7" s="247"/>
      <c r="DK7" s="247"/>
      <c r="DL7" s="247"/>
      <c r="DM7" s="247"/>
      <c r="DN7" s="247"/>
      <c r="DO7" s="247"/>
      <c r="DP7" s="247"/>
      <c r="DQ7" s="247"/>
      <c r="DR7" s="247"/>
      <c r="DS7" s="247"/>
      <c r="DT7" s="247"/>
      <c r="DU7" s="247"/>
      <c r="DV7" s="247"/>
      <c r="DW7" s="247"/>
      <c r="DX7" s="247"/>
      <c r="DY7" s="247"/>
      <c r="DZ7" s="247"/>
      <c r="EA7" s="247"/>
      <c r="EB7" s="247"/>
      <c r="EC7" s="247"/>
      <c r="ED7" s="247"/>
      <c r="EE7" s="247"/>
      <c r="EF7" s="247"/>
      <c r="EG7" s="247"/>
      <c r="EH7" s="247"/>
      <c r="EI7" s="247"/>
      <c r="EJ7" s="247"/>
      <c r="EK7" s="247"/>
      <c r="EL7" s="247"/>
      <c r="EM7" s="247"/>
      <c r="EN7" s="247"/>
      <c r="EO7" s="247"/>
      <c r="EP7" s="247"/>
      <c r="EQ7" s="247"/>
      <c r="ER7" s="247"/>
      <c r="ES7" s="247"/>
      <c r="ET7" s="247"/>
      <c r="EU7" s="247"/>
      <c r="EV7" s="247"/>
      <c r="EW7" s="247"/>
      <c r="EX7" s="247"/>
      <c r="EY7" s="247"/>
      <c r="EZ7" s="247"/>
      <c r="FA7" s="247"/>
      <c r="FB7" s="247"/>
      <c r="FC7" s="247"/>
      <c r="FD7" s="247"/>
      <c r="FE7" s="247"/>
      <c r="FF7" s="247"/>
      <c r="FG7" s="247"/>
      <c r="FH7" s="247"/>
      <c r="FI7" s="247"/>
      <c r="FJ7" s="247"/>
      <c r="FK7" s="247"/>
      <c r="FL7" s="247"/>
      <c r="FM7" s="247"/>
      <c r="FN7" s="247"/>
      <c r="FO7" s="247"/>
      <c r="FP7" s="247"/>
      <c r="FQ7" s="247"/>
      <c r="FR7" s="247"/>
      <c r="FS7" s="247"/>
      <c r="FT7" s="247"/>
      <c r="FU7" s="247"/>
      <c r="FV7" s="247"/>
      <c r="FW7" s="247"/>
      <c r="FX7" s="247"/>
      <c r="FY7" s="247"/>
      <c r="FZ7" s="247"/>
      <c r="GA7" s="247"/>
      <c r="GB7" s="247"/>
      <c r="GC7" s="247"/>
      <c r="GD7" s="247"/>
      <c r="GE7" s="247"/>
      <c r="GF7" s="247"/>
      <c r="GG7" s="247"/>
      <c r="GH7" s="247"/>
      <c r="GI7" s="247"/>
      <c r="GJ7" s="247"/>
      <c r="GK7" s="247"/>
      <c r="GL7" s="247"/>
      <c r="GM7" s="247"/>
      <c r="GN7" s="247"/>
      <c r="GO7" s="247"/>
      <c r="GP7" s="247"/>
      <c r="GQ7" s="247"/>
      <c r="GR7" s="247"/>
      <c r="GS7" s="247"/>
      <c r="GT7" s="247"/>
      <c r="GU7" s="247"/>
      <c r="GV7" s="247"/>
      <c r="GW7" s="247"/>
      <c r="GX7" s="247"/>
      <c r="GY7" s="247"/>
      <c r="GZ7" s="247"/>
      <c r="HA7" s="247"/>
      <c r="HB7" s="247"/>
      <c r="HC7" s="247"/>
      <c r="HD7" s="247"/>
      <c r="HE7" s="247"/>
      <c r="HF7" s="247"/>
      <c r="HG7" s="247"/>
      <c r="HH7" s="247"/>
      <c r="HI7" s="247"/>
      <c r="HJ7" s="247"/>
      <c r="HK7" s="247"/>
      <c r="HL7" s="247"/>
      <c r="HM7" s="247"/>
      <c r="HN7" s="247"/>
      <c r="HO7" s="247"/>
      <c r="HP7" s="247"/>
      <c r="HQ7" s="247"/>
      <c r="HR7" s="247"/>
      <c r="HS7" s="247"/>
      <c r="HT7" s="247"/>
      <c r="HU7" s="247"/>
      <c r="HV7" s="247"/>
      <c r="HW7" s="247"/>
      <c r="HX7" s="247"/>
      <c r="HY7" s="247"/>
      <c r="HZ7" s="247"/>
      <c r="IA7" s="247"/>
      <c r="IB7" s="247"/>
      <c r="IC7" s="247"/>
      <c r="ID7" s="247"/>
      <c r="IE7" s="247"/>
      <c r="IF7" s="247"/>
      <c r="IG7" s="247"/>
      <c r="IH7" s="247"/>
      <c r="II7" s="247"/>
    </row>
    <row r="8" spans="1:243" ht="15.75" customHeight="1">
      <c r="A8" s="246"/>
      <c r="B8" s="246" t="s">
        <v>445</v>
      </c>
      <c r="C8" s="246"/>
      <c r="D8" s="246"/>
      <c r="E8" s="246"/>
      <c r="F8" s="250">
        <v>3025000000</v>
      </c>
      <c r="G8" s="249"/>
      <c r="H8" s="250">
        <v>3025000000</v>
      </c>
      <c r="I8" s="247"/>
      <c r="J8" s="251"/>
      <c r="K8" s="252"/>
      <c r="L8" s="15"/>
      <c r="M8" s="15"/>
      <c r="N8" s="15"/>
      <c r="O8" s="15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  <c r="EJ8" s="247"/>
      <c r="EK8" s="247"/>
      <c r="EL8" s="247"/>
      <c r="EM8" s="247"/>
      <c r="EN8" s="247"/>
      <c r="EO8" s="247"/>
      <c r="EP8" s="247"/>
      <c r="EQ8" s="247"/>
      <c r="ER8" s="247"/>
      <c r="ES8" s="247"/>
      <c r="ET8" s="247"/>
      <c r="EU8" s="247"/>
      <c r="EV8" s="247"/>
      <c r="EW8" s="247"/>
      <c r="EX8" s="247"/>
      <c r="EY8" s="247"/>
      <c r="EZ8" s="247"/>
      <c r="FA8" s="247"/>
      <c r="FB8" s="247"/>
      <c r="FC8" s="247"/>
      <c r="FD8" s="247"/>
      <c r="FE8" s="247"/>
      <c r="FF8" s="247"/>
      <c r="FG8" s="247"/>
      <c r="FH8" s="247"/>
      <c r="FI8" s="247"/>
      <c r="FJ8" s="247"/>
      <c r="FK8" s="247"/>
      <c r="FL8" s="247"/>
      <c r="FM8" s="247"/>
      <c r="FN8" s="247"/>
      <c r="FO8" s="247"/>
      <c r="FP8" s="247"/>
      <c r="FQ8" s="247"/>
      <c r="FR8" s="247"/>
      <c r="FS8" s="247"/>
      <c r="FT8" s="247"/>
      <c r="FU8" s="247"/>
      <c r="FV8" s="247"/>
      <c r="FW8" s="247"/>
      <c r="FX8" s="247"/>
      <c r="FY8" s="247"/>
      <c r="FZ8" s="247"/>
      <c r="GA8" s="247"/>
      <c r="GB8" s="247"/>
      <c r="GC8" s="247"/>
      <c r="GD8" s="247"/>
      <c r="GE8" s="247"/>
      <c r="GF8" s="247"/>
      <c r="GG8" s="247"/>
      <c r="GH8" s="247"/>
      <c r="GI8" s="247"/>
      <c r="GJ8" s="247"/>
      <c r="GK8" s="247"/>
      <c r="GL8" s="247"/>
      <c r="GM8" s="247"/>
      <c r="GN8" s="247"/>
      <c r="GO8" s="247"/>
      <c r="GP8" s="247"/>
      <c r="GQ8" s="247"/>
      <c r="GR8" s="247"/>
      <c r="GS8" s="247"/>
      <c r="GT8" s="247"/>
      <c r="GU8" s="247"/>
      <c r="GV8" s="247"/>
      <c r="GW8" s="247"/>
      <c r="GX8" s="247"/>
      <c r="GY8" s="247"/>
      <c r="GZ8" s="247"/>
      <c r="HA8" s="247"/>
      <c r="HB8" s="247"/>
      <c r="HC8" s="247"/>
      <c r="HD8" s="247"/>
      <c r="HE8" s="247"/>
      <c r="HF8" s="247"/>
      <c r="HG8" s="247"/>
      <c r="HH8" s="247"/>
      <c r="HI8" s="247"/>
      <c r="HJ8" s="247"/>
      <c r="HK8" s="247"/>
      <c r="HL8" s="247"/>
      <c r="HM8" s="247"/>
      <c r="HN8" s="247"/>
      <c r="HO8" s="247"/>
      <c r="HP8" s="247"/>
      <c r="HQ8" s="247"/>
      <c r="HR8" s="247"/>
      <c r="HS8" s="247"/>
      <c r="HT8" s="247"/>
      <c r="HU8" s="247"/>
      <c r="HV8" s="247"/>
      <c r="HW8" s="247"/>
      <c r="HX8" s="247"/>
      <c r="HY8" s="247"/>
      <c r="HZ8" s="247"/>
      <c r="IA8" s="247"/>
      <c r="IB8" s="247"/>
      <c r="IC8" s="247"/>
      <c r="ID8" s="247"/>
      <c r="IE8" s="247"/>
      <c r="IF8" s="247"/>
      <c r="IG8" s="247"/>
      <c r="IH8" s="247"/>
      <c r="II8" s="247"/>
    </row>
    <row r="9" spans="1:243" s="245" customFormat="1" ht="15.75" customHeight="1">
      <c r="A9" s="253"/>
      <c r="B9" s="254" t="s">
        <v>321</v>
      </c>
      <c r="C9" s="254"/>
      <c r="D9" s="254"/>
      <c r="E9" s="253"/>
      <c r="F9" s="253">
        <f>SUM(F3:F8)</f>
        <v>14385886730</v>
      </c>
      <c r="G9" s="253">
        <f>SUM(G3:G8)</f>
        <v>0</v>
      </c>
      <c r="H9" s="253">
        <f>SUM(H3:H8)</f>
        <v>7675000000</v>
      </c>
      <c r="I9" s="242"/>
      <c r="J9" s="251"/>
      <c r="K9" s="255"/>
      <c r="L9" s="256"/>
      <c r="M9" s="256"/>
      <c r="N9" s="256"/>
      <c r="O9" s="256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2"/>
      <c r="DP9" s="242"/>
      <c r="DQ9" s="242"/>
      <c r="DR9" s="242"/>
      <c r="DS9" s="242"/>
      <c r="DT9" s="242"/>
      <c r="DU9" s="242"/>
      <c r="DV9" s="242"/>
      <c r="DW9" s="242"/>
      <c r="DX9" s="242"/>
      <c r="DY9" s="242"/>
      <c r="DZ9" s="242"/>
      <c r="EA9" s="242"/>
      <c r="EB9" s="242"/>
      <c r="EC9" s="242"/>
      <c r="ED9" s="242"/>
      <c r="EE9" s="242"/>
      <c r="EF9" s="242"/>
      <c r="EG9" s="242"/>
      <c r="EH9" s="242"/>
      <c r="EI9" s="242"/>
      <c r="EJ9" s="242"/>
      <c r="EK9" s="242"/>
      <c r="EL9" s="242"/>
      <c r="EM9" s="242"/>
      <c r="EN9" s="242"/>
      <c r="EO9" s="242"/>
      <c r="EP9" s="242"/>
      <c r="EQ9" s="242"/>
      <c r="ER9" s="242"/>
      <c r="ES9" s="242"/>
      <c r="ET9" s="242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2"/>
      <c r="FF9" s="242"/>
      <c r="FG9" s="242"/>
      <c r="FH9" s="242"/>
      <c r="FI9" s="242"/>
      <c r="FJ9" s="242"/>
      <c r="FK9" s="242"/>
      <c r="FL9" s="242"/>
      <c r="FM9" s="242"/>
      <c r="FN9" s="242"/>
      <c r="FO9" s="242"/>
      <c r="FP9" s="242"/>
      <c r="FQ9" s="242"/>
      <c r="FR9" s="242"/>
      <c r="FS9" s="242"/>
      <c r="FT9" s="242"/>
      <c r="FU9" s="242"/>
      <c r="FV9" s="242"/>
      <c r="FW9" s="242"/>
      <c r="FX9" s="242"/>
      <c r="FY9" s="242"/>
      <c r="FZ9" s="242"/>
      <c r="GA9" s="242"/>
      <c r="GB9" s="242"/>
      <c r="GC9" s="242"/>
      <c r="GD9" s="242"/>
      <c r="GE9" s="242"/>
      <c r="GF9" s="242"/>
      <c r="GG9" s="242"/>
      <c r="GH9" s="242"/>
      <c r="GI9" s="242"/>
      <c r="GJ9" s="242"/>
      <c r="GK9" s="242"/>
      <c r="GL9" s="242"/>
      <c r="GM9" s="242"/>
      <c r="GN9" s="242"/>
      <c r="GO9" s="242"/>
      <c r="GP9" s="242"/>
      <c r="GQ9" s="242"/>
      <c r="GR9" s="242"/>
      <c r="GS9" s="242"/>
      <c r="GT9" s="242"/>
      <c r="GU9" s="242"/>
      <c r="GV9" s="242"/>
      <c r="GW9" s="242"/>
      <c r="GX9" s="242"/>
      <c r="GY9" s="242"/>
      <c r="GZ9" s="242"/>
      <c r="HA9" s="242"/>
      <c r="HB9" s="242"/>
      <c r="HC9" s="242"/>
      <c r="HD9" s="242"/>
      <c r="HE9" s="242"/>
      <c r="HF9" s="242"/>
      <c r="HG9" s="242"/>
      <c r="HH9" s="242"/>
      <c r="HI9" s="242"/>
      <c r="HJ9" s="242"/>
      <c r="HK9" s="242"/>
      <c r="HL9" s="242"/>
      <c r="HM9" s="242"/>
      <c r="HN9" s="242"/>
      <c r="HO9" s="242"/>
      <c r="HP9" s="242"/>
      <c r="HQ9" s="242"/>
      <c r="HR9" s="242"/>
      <c r="HS9" s="242"/>
      <c r="HT9" s="242"/>
      <c r="HU9" s="242"/>
      <c r="HV9" s="242"/>
      <c r="HW9" s="242"/>
      <c r="HX9" s="242"/>
      <c r="HY9" s="242"/>
      <c r="HZ9" s="242"/>
      <c r="IA9" s="242"/>
      <c r="IB9" s="242"/>
      <c r="IC9" s="242"/>
      <c r="ID9" s="242"/>
      <c r="IE9" s="242"/>
      <c r="IF9" s="242"/>
      <c r="IG9" s="242"/>
      <c r="IH9" s="242"/>
      <c r="II9" s="242"/>
    </row>
    <row r="10" spans="1:243" s="245" customFormat="1" ht="30.75" customHeight="1">
      <c r="A10" s="253" t="s">
        <v>446</v>
      </c>
      <c r="B10" s="253"/>
      <c r="C10" s="253"/>
      <c r="D10" s="253"/>
      <c r="E10" s="253"/>
      <c r="F10" s="253"/>
      <c r="G10" s="257" t="s">
        <v>315</v>
      </c>
      <c r="H10" s="257" t="s">
        <v>316</v>
      </c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2"/>
      <c r="DN10" s="242"/>
      <c r="DO10" s="242"/>
      <c r="DP10" s="242"/>
      <c r="DQ10" s="242"/>
      <c r="DR10" s="242"/>
      <c r="DS10" s="242"/>
      <c r="DT10" s="242"/>
      <c r="DU10" s="242"/>
      <c r="DV10" s="242"/>
      <c r="DW10" s="242"/>
      <c r="DX10" s="242"/>
      <c r="DY10" s="242"/>
      <c r="DZ10" s="242"/>
      <c r="EA10" s="242"/>
      <c r="EB10" s="242"/>
      <c r="EC10" s="242"/>
      <c r="ED10" s="242"/>
      <c r="EE10" s="242"/>
      <c r="EF10" s="242"/>
      <c r="EG10" s="242"/>
      <c r="EH10" s="242"/>
      <c r="EI10" s="242"/>
      <c r="EJ10" s="242"/>
      <c r="EK10" s="242"/>
      <c r="EL10" s="242"/>
      <c r="EM10" s="242"/>
      <c r="EN10" s="242"/>
      <c r="EO10" s="242"/>
      <c r="EP10" s="242"/>
      <c r="EQ10" s="242"/>
      <c r="ER10" s="242"/>
      <c r="ES10" s="242"/>
      <c r="ET10" s="242"/>
      <c r="EU10" s="242"/>
      <c r="EV10" s="242"/>
      <c r="EW10" s="242"/>
      <c r="EX10" s="242"/>
      <c r="EY10" s="242"/>
      <c r="EZ10" s="242"/>
      <c r="FA10" s="242"/>
      <c r="FB10" s="242"/>
      <c r="FC10" s="242"/>
      <c r="FD10" s="242"/>
      <c r="FE10" s="242"/>
      <c r="FF10" s="242"/>
      <c r="FG10" s="242"/>
      <c r="FH10" s="242"/>
      <c r="FI10" s="242"/>
      <c r="FJ10" s="242"/>
      <c r="FK10" s="242"/>
      <c r="FL10" s="242"/>
      <c r="FM10" s="242"/>
      <c r="FN10" s="242"/>
      <c r="FO10" s="242"/>
      <c r="FP10" s="242"/>
      <c r="FQ10" s="242"/>
      <c r="FR10" s="242"/>
      <c r="FS10" s="242"/>
      <c r="FT10" s="242"/>
      <c r="FU10" s="242"/>
      <c r="FV10" s="242"/>
      <c r="FW10" s="242"/>
      <c r="FX10" s="242"/>
      <c r="FY10" s="242"/>
      <c r="FZ10" s="242"/>
      <c r="GA10" s="242"/>
      <c r="GB10" s="242"/>
      <c r="GC10" s="242"/>
      <c r="GD10" s="242"/>
      <c r="GE10" s="242"/>
      <c r="GF10" s="242"/>
      <c r="GG10" s="242"/>
      <c r="GH10" s="242"/>
      <c r="GI10" s="242"/>
      <c r="GJ10" s="242"/>
      <c r="GK10" s="242"/>
      <c r="GL10" s="242"/>
      <c r="GM10" s="242"/>
      <c r="GN10" s="242"/>
      <c r="GO10" s="242"/>
      <c r="GP10" s="242"/>
      <c r="GQ10" s="242"/>
      <c r="GR10" s="242"/>
      <c r="GS10" s="242"/>
      <c r="GT10" s="242"/>
      <c r="GU10" s="242"/>
      <c r="GV10" s="242"/>
      <c r="GW10" s="242"/>
      <c r="GX10" s="242"/>
      <c r="GY10" s="242"/>
      <c r="GZ10" s="242"/>
      <c r="HA10" s="242"/>
      <c r="HB10" s="242"/>
      <c r="HC10" s="242"/>
      <c r="HD10" s="242"/>
      <c r="HE10" s="242"/>
      <c r="HF10" s="242"/>
      <c r="HG10" s="242"/>
      <c r="HH10" s="242"/>
      <c r="HI10" s="242"/>
      <c r="HJ10" s="242"/>
      <c r="HK10" s="242"/>
      <c r="HL10" s="242"/>
      <c r="HM10" s="242"/>
      <c r="HN10" s="242"/>
      <c r="HO10" s="242"/>
      <c r="HP10" s="242"/>
      <c r="HQ10" s="242"/>
      <c r="HR10" s="242"/>
      <c r="HS10" s="242"/>
      <c r="HT10" s="242"/>
      <c r="HU10" s="242"/>
      <c r="HV10" s="242"/>
      <c r="HW10" s="242"/>
      <c r="HX10" s="242"/>
      <c r="HY10" s="242"/>
      <c r="HZ10" s="242"/>
      <c r="IA10" s="242"/>
      <c r="IB10" s="242"/>
      <c r="IC10" s="242"/>
      <c r="ID10" s="242"/>
      <c r="IE10" s="242"/>
      <c r="IF10" s="242"/>
      <c r="IG10" s="242"/>
      <c r="IH10" s="242"/>
      <c r="II10" s="242"/>
    </row>
    <row r="11" spans="1:243" ht="15.75" customHeight="1">
      <c r="A11" s="246"/>
      <c r="B11" s="246" t="s">
        <v>447</v>
      </c>
      <c r="C11" s="246"/>
      <c r="D11" s="246"/>
      <c r="E11" s="246"/>
      <c r="F11" s="246"/>
      <c r="G11" s="250"/>
      <c r="H11" s="250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7"/>
      <c r="EA11" s="247"/>
      <c r="EB11" s="247"/>
      <c r="EC11" s="247"/>
      <c r="ED11" s="247"/>
      <c r="EE11" s="247"/>
      <c r="EF11" s="247"/>
      <c r="EG11" s="247"/>
      <c r="EH11" s="247"/>
      <c r="EI11" s="247"/>
      <c r="EJ11" s="247"/>
      <c r="EK11" s="247"/>
      <c r="EL11" s="247"/>
      <c r="EM11" s="247"/>
      <c r="EN11" s="247"/>
      <c r="EO11" s="247"/>
      <c r="EP11" s="247"/>
      <c r="EQ11" s="247"/>
      <c r="ER11" s="247"/>
      <c r="ES11" s="247"/>
      <c r="ET11" s="247"/>
      <c r="EU11" s="247"/>
      <c r="EV11" s="247"/>
      <c r="EW11" s="247"/>
      <c r="EX11" s="247"/>
      <c r="EY11" s="247"/>
      <c r="EZ11" s="247"/>
      <c r="FA11" s="247"/>
      <c r="FB11" s="247"/>
      <c r="FC11" s="247"/>
      <c r="FD11" s="247"/>
      <c r="FE11" s="247"/>
      <c r="FF11" s="247"/>
      <c r="FG11" s="247"/>
      <c r="FH11" s="247"/>
      <c r="FI11" s="247"/>
      <c r="FJ11" s="247"/>
      <c r="FK11" s="247"/>
      <c r="FL11" s="247"/>
      <c r="FM11" s="247"/>
      <c r="FN11" s="247"/>
      <c r="FO11" s="247"/>
      <c r="FP11" s="247"/>
      <c r="FQ11" s="247"/>
      <c r="FR11" s="247"/>
      <c r="FS11" s="247"/>
      <c r="FT11" s="247"/>
      <c r="FU11" s="247"/>
      <c r="FV11" s="247"/>
      <c r="FW11" s="247"/>
      <c r="FX11" s="247"/>
      <c r="FY11" s="247"/>
      <c r="FZ11" s="247"/>
      <c r="GA11" s="247"/>
      <c r="GB11" s="247"/>
      <c r="GC11" s="247"/>
      <c r="GD11" s="247"/>
      <c r="GE11" s="247"/>
      <c r="GF11" s="247"/>
      <c r="GG11" s="247"/>
      <c r="GH11" s="247"/>
      <c r="GI11" s="247"/>
      <c r="GJ11" s="247"/>
      <c r="GK11" s="247"/>
      <c r="GL11" s="247"/>
      <c r="GM11" s="247"/>
      <c r="GN11" s="247"/>
      <c r="GO11" s="247"/>
      <c r="GP11" s="247"/>
      <c r="GQ11" s="247"/>
      <c r="GR11" s="247"/>
      <c r="GS11" s="247"/>
      <c r="GT11" s="247"/>
      <c r="GU11" s="247"/>
      <c r="GV11" s="247"/>
      <c r="GW11" s="247"/>
      <c r="GX11" s="247"/>
      <c r="GY11" s="247"/>
      <c r="GZ11" s="247"/>
      <c r="HA11" s="247"/>
      <c r="HB11" s="247"/>
      <c r="HC11" s="247"/>
      <c r="HD11" s="247"/>
      <c r="HE11" s="247"/>
      <c r="HF11" s="247"/>
      <c r="HG11" s="247"/>
      <c r="HH11" s="247"/>
      <c r="HI11" s="247"/>
      <c r="HJ11" s="247"/>
      <c r="HK11" s="247"/>
      <c r="HL11" s="247"/>
      <c r="HM11" s="247"/>
      <c r="HN11" s="247"/>
      <c r="HO11" s="247"/>
      <c r="HP11" s="247"/>
      <c r="HQ11" s="247"/>
      <c r="HR11" s="247"/>
      <c r="HS11" s="247"/>
      <c r="HT11" s="247"/>
      <c r="HU11" s="247"/>
      <c r="HV11" s="247"/>
      <c r="HW11" s="247"/>
      <c r="HX11" s="247"/>
      <c r="HY11" s="247"/>
      <c r="HZ11" s="247"/>
      <c r="IA11" s="247"/>
      <c r="IB11" s="247"/>
      <c r="IC11" s="247"/>
      <c r="ID11" s="247"/>
      <c r="IE11" s="247"/>
      <c r="IF11" s="247"/>
      <c r="IG11" s="247"/>
      <c r="IH11" s="247"/>
      <c r="II11" s="247"/>
    </row>
    <row r="12" spans="1:243" ht="15.75" customHeight="1">
      <c r="A12" s="246"/>
      <c r="B12" s="258" t="s">
        <v>448</v>
      </c>
      <c r="C12" s="258"/>
      <c r="D12" s="258"/>
      <c r="E12" s="258"/>
      <c r="F12" s="258"/>
      <c r="G12" s="250">
        <v>1681063499</v>
      </c>
      <c r="H12" s="259">
        <v>1058464681</v>
      </c>
      <c r="I12" s="247"/>
      <c r="J12" s="15"/>
      <c r="K12" s="15"/>
      <c r="L12" s="15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47"/>
      <c r="DW12" s="247"/>
      <c r="DX12" s="247"/>
      <c r="DY12" s="247"/>
      <c r="DZ12" s="247"/>
      <c r="EA12" s="247"/>
      <c r="EB12" s="247"/>
      <c r="EC12" s="247"/>
      <c r="ED12" s="247"/>
      <c r="EE12" s="247"/>
      <c r="EF12" s="247"/>
      <c r="EG12" s="247"/>
      <c r="EH12" s="247"/>
      <c r="EI12" s="247"/>
      <c r="EJ12" s="247"/>
      <c r="EK12" s="247"/>
      <c r="EL12" s="247"/>
      <c r="EM12" s="247"/>
      <c r="EN12" s="247"/>
      <c r="EO12" s="247"/>
      <c r="EP12" s="247"/>
      <c r="EQ12" s="247"/>
      <c r="ER12" s="247"/>
      <c r="ES12" s="247"/>
      <c r="ET12" s="247"/>
      <c r="EU12" s="247"/>
      <c r="EV12" s="247"/>
      <c r="EW12" s="247"/>
      <c r="EX12" s="247"/>
      <c r="EY12" s="247"/>
      <c r="EZ12" s="247"/>
      <c r="FA12" s="247"/>
      <c r="FB12" s="247"/>
      <c r="FC12" s="247"/>
      <c r="FD12" s="247"/>
      <c r="FE12" s="247"/>
      <c r="FF12" s="247"/>
      <c r="FG12" s="247"/>
      <c r="FH12" s="247"/>
      <c r="FI12" s="247"/>
      <c r="FJ12" s="247"/>
      <c r="FK12" s="247"/>
      <c r="FL12" s="247"/>
      <c r="FM12" s="247"/>
      <c r="FN12" s="247"/>
      <c r="FO12" s="247"/>
      <c r="FP12" s="247"/>
      <c r="FQ12" s="247"/>
      <c r="FR12" s="247"/>
      <c r="FS12" s="247"/>
      <c r="FT12" s="247"/>
      <c r="FU12" s="247"/>
      <c r="FV12" s="247"/>
      <c r="FW12" s="247"/>
      <c r="FX12" s="247"/>
      <c r="FY12" s="247"/>
      <c r="FZ12" s="247"/>
      <c r="GA12" s="247"/>
      <c r="GB12" s="247"/>
      <c r="GC12" s="247"/>
      <c r="GD12" s="247"/>
      <c r="GE12" s="247"/>
      <c r="GF12" s="247"/>
      <c r="GG12" s="247"/>
      <c r="GH12" s="247"/>
      <c r="GI12" s="247"/>
      <c r="GJ12" s="247"/>
      <c r="GK12" s="247"/>
      <c r="GL12" s="247"/>
      <c r="GM12" s="247"/>
      <c r="GN12" s="247"/>
      <c r="GO12" s="247"/>
      <c r="GP12" s="247"/>
      <c r="GQ12" s="247"/>
      <c r="GR12" s="247"/>
      <c r="GS12" s="247"/>
      <c r="GT12" s="247"/>
      <c r="GU12" s="247"/>
      <c r="GV12" s="247"/>
      <c r="GW12" s="247"/>
      <c r="GX12" s="247"/>
      <c r="GY12" s="247"/>
      <c r="GZ12" s="247"/>
      <c r="HA12" s="247"/>
      <c r="HB12" s="247"/>
      <c r="HC12" s="247"/>
      <c r="HD12" s="247"/>
      <c r="HE12" s="247"/>
      <c r="HF12" s="247"/>
      <c r="HG12" s="247"/>
      <c r="HH12" s="247"/>
      <c r="HI12" s="247"/>
      <c r="HJ12" s="247"/>
      <c r="HK12" s="247"/>
      <c r="HL12" s="247"/>
      <c r="HM12" s="247"/>
      <c r="HN12" s="247"/>
      <c r="HO12" s="247"/>
      <c r="HP12" s="247"/>
      <c r="HQ12" s="247"/>
      <c r="HR12" s="247"/>
      <c r="HS12" s="247"/>
      <c r="HT12" s="247"/>
      <c r="HU12" s="247"/>
      <c r="HV12" s="247"/>
      <c r="HW12" s="247"/>
      <c r="HX12" s="247"/>
      <c r="HY12" s="247"/>
      <c r="HZ12" s="247"/>
      <c r="IA12" s="247"/>
      <c r="IB12" s="247"/>
      <c r="IC12" s="247"/>
      <c r="ID12" s="247"/>
      <c r="IE12" s="247"/>
      <c r="IF12" s="247"/>
      <c r="IG12" s="247"/>
      <c r="IH12" s="247"/>
      <c r="II12" s="247"/>
    </row>
    <row r="13" spans="1:243" ht="15.75" customHeight="1">
      <c r="A13" s="246"/>
      <c r="B13" s="246" t="s">
        <v>449</v>
      </c>
      <c r="C13" s="246"/>
      <c r="D13" s="246"/>
      <c r="E13" s="246"/>
      <c r="F13" s="246"/>
      <c r="G13" s="250"/>
      <c r="H13" s="250"/>
      <c r="I13" s="247"/>
      <c r="J13" s="15"/>
      <c r="K13" s="15"/>
      <c r="L13" s="15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  <c r="EX13" s="247"/>
      <c r="EY13" s="247"/>
      <c r="EZ13" s="247"/>
      <c r="FA13" s="247"/>
      <c r="FB13" s="247"/>
      <c r="FC13" s="247"/>
      <c r="FD13" s="247"/>
      <c r="FE13" s="247"/>
      <c r="FF13" s="247"/>
      <c r="FG13" s="247"/>
      <c r="FH13" s="247"/>
      <c r="FI13" s="247"/>
      <c r="FJ13" s="247"/>
      <c r="FK13" s="247"/>
      <c r="FL13" s="247"/>
      <c r="FM13" s="247"/>
      <c r="FN13" s="247"/>
      <c r="FO13" s="247"/>
      <c r="FP13" s="247"/>
      <c r="FQ13" s="247"/>
      <c r="FR13" s="247"/>
      <c r="FS13" s="247"/>
      <c r="FT13" s="247"/>
      <c r="FU13" s="247"/>
      <c r="FV13" s="247"/>
      <c r="FW13" s="247"/>
      <c r="FX13" s="247"/>
      <c r="FY13" s="247"/>
      <c r="FZ13" s="247"/>
      <c r="GA13" s="247"/>
      <c r="GB13" s="247"/>
      <c r="GC13" s="247"/>
      <c r="GD13" s="247"/>
      <c r="GE13" s="247"/>
      <c r="GF13" s="247"/>
      <c r="GG13" s="247"/>
      <c r="GH13" s="247"/>
      <c r="GI13" s="247"/>
      <c r="GJ13" s="247"/>
      <c r="GK13" s="247"/>
      <c r="GL13" s="247"/>
      <c r="GM13" s="247"/>
      <c r="GN13" s="247"/>
      <c r="GO13" s="247"/>
      <c r="GP13" s="247"/>
      <c r="GQ13" s="247"/>
      <c r="GR13" s="247"/>
      <c r="GS13" s="247"/>
      <c r="GT13" s="247"/>
      <c r="GU13" s="247"/>
      <c r="GV13" s="247"/>
      <c r="GW13" s="247"/>
      <c r="GX13" s="247"/>
      <c r="GY13" s="247"/>
      <c r="GZ13" s="247"/>
      <c r="HA13" s="247"/>
      <c r="HB13" s="247"/>
      <c r="HC13" s="247"/>
      <c r="HD13" s="247"/>
      <c r="HE13" s="247"/>
      <c r="HF13" s="247"/>
      <c r="HG13" s="247"/>
      <c r="HH13" s="247"/>
      <c r="HI13" s="247"/>
      <c r="HJ13" s="247"/>
      <c r="HK13" s="247"/>
      <c r="HL13" s="247"/>
      <c r="HM13" s="247"/>
      <c r="HN13" s="247"/>
      <c r="HO13" s="247"/>
      <c r="HP13" s="247"/>
      <c r="HQ13" s="247"/>
      <c r="HR13" s="247"/>
      <c r="HS13" s="247"/>
      <c r="HT13" s="247"/>
      <c r="HU13" s="247"/>
      <c r="HV13" s="247"/>
      <c r="HW13" s="247"/>
      <c r="HX13" s="247"/>
      <c r="HY13" s="247"/>
      <c r="HZ13" s="247"/>
      <c r="IA13" s="247"/>
      <c r="IB13" s="247"/>
      <c r="IC13" s="247"/>
      <c r="ID13" s="247"/>
      <c r="IE13" s="247"/>
      <c r="IF13" s="247"/>
      <c r="IG13" s="247"/>
      <c r="IH13" s="247"/>
      <c r="II13" s="247"/>
    </row>
    <row r="14" spans="1:243" ht="15.75" customHeight="1">
      <c r="A14" s="246"/>
      <c r="B14" s="254" t="s">
        <v>321</v>
      </c>
      <c r="C14" s="254"/>
      <c r="D14" s="254"/>
      <c r="E14" s="246"/>
      <c r="F14" s="246"/>
      <c r="G14" s="260">
        <f>SUM(G11:G13)</f>
        <v>1681063499</v>
      </c>
      <c r="H14" s="260">
        <f>SUM(H11:H13)</f>
        <v>1058464681</v>
      </c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7"/>
      <c r="EB14" s="247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7"/>
      <c r="ES14" s="247"/>
      <c r="ET14" s="247"/>
      <c r="EU14" s="247"/>
      <c r="EV14" s="247"/>
      <c r="EW14" s="247"/>
      <c r="EX14" s="247"/>
      <c r="EY14" s="247"/>
      <c r="EZ14" s="247"/>
      <c r="FA14" s="247"/>
      <c r="FB14" s="247"/>
      <c r="FC14" s="247"/>
      <c r="FD14" s="247"/>
      <c r="FE14" s="247"/>
      <c r="FF14" s="247"/>
      <c r="FG14" s="247"/>
      <c r="FH14" s="247"/>
      <c r="FI14" s="247"/>
      <c r="FJ14" s="247"/>
      <c r="FK14" s="247"/>
      <c r="FL14" s="247"/>
      <c r="FM14" s="247"/>
      <c r="FN14" s="247"/>
      <c r="FO14" s="247"/>
      <c r="FP14" s="247"/>
      <c r="FQ14" s="247"/>
      <c r="FR14" s="247"/>
      <c r="FS14" s="247"/>
      <c r="FT14" s="247"/>
      <c r="FU14" s="247"/>
      <c r="FV14" s="247"/>
      <c r="FW14" s="247"/>
      <c r="FX14" s="247"/>
      <c r="FY14" s="247"/>
      <c r="FZ14" s="247"/>
      <c r="GA14" s="247"/>
      <c r="GB14" s="247"/>
      <c r="GC14" s="247"/>
      <c r="GD14" s="247"/>
      <c r="GE14" s="247"/>
      <c r="GF14" s="247"/>
      <c r="GG14" s="247"/>
      <c r="GH14" s="247"/>
      <c r="GI14" s="247"/>
      <c r="GJ14" s="247"/>
      <c r="GK14" s="247"/>
      <c r="GL14" s="247"/>
      <c r="GM14" s="247"/>
      <c r="GN14" s="247"/>
      <c r="GO14" s="247"/>
      <c r="GP14" s="247"/>
      <c r="GQ14" s="247"/>
      <c r="GR14" s="247"/>
      <c r="GS14" s="247"/>
      <c r="GT14" s="247"/>
      <c r="GU14" s="247"/>
      <c r="GV14" s="247"/>
      <c r="GW14" s="247"/>
      <c r="GX14" s="247"/>
      <c r="GY14" s="247"/>
      <c r="GZ14" s="247"/>
      <c r="HA14" s="247"/>
      <c r="HB14" s="247"/>
      <c r="HC14" s="247"/>
      <c r="HD14" s="247"/>
      <c r="HE14" s="247"/>
      <c r="HF14" s="247"/>
      <c r="HG14" s="247"/>
      <c r="HH14" s="247"/>
      <c r="HI14" s="247"/>
      <c r="HJ14" s="247"/>
      <c r="HK14" s="247"/>
      <c r="HL14" s="247"/>
      <c r="HM14" s="247"/>
      <c r="HN14" s="247"/>
      <c r="HO14" s="247"/>
      <c r="HP14" s="247"/>
      <c r="HQ14" s="247"/>
      <c r="HR14" s="247"/>
      <c r="HS14" s="247"/>
      <c r="HT14" s="247"/>
      <c r="HU14" s="247"/>
      <c r="HV14" s="247"/>
      <c r="HW14" s="247"/>
      <c r="HX14" s="247"/>
      <c r="HY14" s="247"/>
      <c r="HZ14" s="247"/>
      <c r="IA14" s="247"/>
      <c r="IB14" s="247"/>
      <c r="IC14" s="247"/>
      <c r="ID14" s="247"/>
      <c r="IE14" s="247"/>
      <c r="IF14" s="247"/>
      <c r="IG14" s="247"/>
      <c r="IH14" s="247"/>
      <c r="II14" s="247"/>
    </row>
    <row r="15" spans="1:243" s="245" customFormat="1" ht="29.25" customHeight="1">
      <c r="A15" s="253" t="s">
        <v>450</v>
      </c>
      <c r="B15" s="253"/>
      <c r="C15" s="253"/>
      <c r="D15" s="253"/>
      <c r="E15" s="253"/>
      <c r="F15" s="261"/>
      <c r="G15" s="257" t="s">
        <v>315</v>
      </c>
      <c r="H15" s="257" t="s">
        <v>316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2"/>
      <c r="DA15" s="242"/>
      <c r="DB15" s="242"/>
      <c r="DC15" s="242"/>
      <c r="DD15" s="242"/>
      <c r="DE15" s="242"/>
      <c r="DF15" s="242"/>
      <c r="DG15" s="242"/>
      <c r="DH15" s="242"/>
      <c r="DI15" s="242"/>
      <c r="DJ15" s="242"/>
      <c r="DK15" s="242"/>
      <c r="DL15" s="242"/>
      <c r="DM15" s="242"/>
      <c r="DN15" s="242"/>
      <c r="DO15" s="242"/>
      <c r="DP15" s="242"/>
      <c r="DQ15" s="242"/>
      <c r="DR15" s="242"/>
      <c r="DS15" s="242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42"/>
      <c r="EF15" s="242"/>
      <c r="EG15" s="242"/>
      <c r="EH15" s="242"/>
      <c r="EI15" s="242"/>
      <c r="EJ15" s="242"/>
      <c r="EK15" s="242"/>
      <c r="EL15" s="242"/>
      <c r="EM15" s="242"/>
      <c r="EN15" s="242"/>
      <c r="EO15" s="242"/>
      <c r="EP15" s="242"/>
      <c r="EQ15" s="242"/>
      <c r="ER15" s="242"/>
      <c r="ES15" s="242"/>
      <c r="ET15" s="242"/>
      <c r="EU15" s="242"/>
      <c r="EV15" s="242"/>
      <c r="EW15" s="242"/>
      <c r="EX15" s="242"/>
      <c r="EY15" s="242"/>
      <c r="EZ15" s="242"/>
      <c r="FA15" s="242"/>
      <c r="FB15" s="242"/>
      <c r="FC15" s="242"/>
      <c r="FD15" s="242"/>
      <c r="FE15" s="242"/>
      <c r="FF15" s="242"/>
      <c r="FG15" s="242"/>
      <c r="FH15" s="242"/>
      <c r="FI15" s="242"/>
      <c r="FJ15" s="242"/>
      <c r="FK15" s="242"/>
      <c r="FL15" s="242"/>
      <c r="FM15" s="242"/>
      <c r="FN15" s="242"/>
      <c r="FO15" s="242"/>
      <c r="FP15" s="242"/>
      <c r="FQ15" s="242"/>
      <c r="FR15" s="242"/>
      <c r="FS15" s="242"/>
      <c r="FT15" s="242"/>
      <c r="FU15" s="242"/>
      <c r="FV15" s="242"/>
      <c r="FW15" s="242"/>
      <c r="FX15" s="242"/>
      <c r="FY15" s="242"/>
      <c r="FZ15" s="242"/>
      <c r="GA15" s="242"/>
      <c r="GB15" s="242"/>
      <c r="GC15" s="242"/>
      <c r="GD15" s="242"/>
      <c r="GE15" s="242"/>
      <c r="GF15" s="242"/>
      <c r="GG15" s="242"/>
      <c r="GH15" s="242"/>
      <c r="GI15" s="242"/>
      <c r="GJ15" s="242"/>
      <c r="GK15" s="242"/>
      <c r="GL15" s="242"/>
      <c r="GM15" s="242"/>
      <c r="GN15" s="242"/>
      <c r="GO15" s="242"/>
      <c r="GP15" s="242"/>
      <c r="GQ15" s="242"/>
      <c r="GR15" s="242"/>
      <c r="GS15" s="242"/>
      <c r="GT15" s="242"/>
      <c r="GU15" s="242"/>
      <c r="GV15" s="242"/>
      <c r="GW15" s="242"/>
      <c r="GX15" s="242"/>
      <c r="GY15" s="242"/>
      <c r="GZ15" s="242"/>
      <c r="HA15" s="242"/>
      <c r="HB15" s="242"/>
      <c r="HC15" s="242"/>
      <c r="HD15" s="242"/>
      <c r="HE15" s="242"/>
      <c r="HF15" s="242"/>
      <c r="HG15" s="242"/>
      <c r="HH15" s="242"/>
      <c r="HI15" s="242"/>
      <c r="HJ15" s="242"/>
      <c r="HK15" s="242"/>
      <c r="HL15" s="242"/>
      <c r="HM15" s="242"/>
      <c r="HN15" s="242"/>
      <c r="HO15" s="242"/>
      <c r="HP15" s="242"/>
      <c r="HQ15" s="242"/>
      <c r="HR15" s="242"/>
      <c r="HS15" s="242"/>
      <c r="HT15" s="242"/>
      <c r="HU15" s="242"/>
      <c r="HV15" s="242"/>
      <c r="HW15" s="242"/>
      <c r="HX15" s="242"/>
      <c r="HY15" s="242"/>
      <c r="HZ15" s="242"/>
      <c r="IA15" s="242"/>
      <c r="IB15" s="242"/>
      <c r="IC15" s="242"/>
      <c r="ID15" s="242"/>
      <c r="IE15" s="242"/>
      <c r="IF15" s="242"/>
      <c r="IG15" s="242"/>
      <c r="IH15" s="242"/>
      <c r="II15" s="242"/>
    </row>
    <row r="16" spans="1:243" ht="15.75" customHeight="1">
      <c r="A16" s="246"/>
      <c r="B16" s="246" t="s">
        <v>451</v>
      </c>
      <c r="C16" s="246"/>
      <c r="D16" s="246"/>
      <c r="E16" s="246"/>
      <c r="F16" s="262"/>
      <c r="G16" s="250"/>
      <c r="H16" s="250">
        <v>0</v>
      </c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  <c r="EC16" s="247"/>
      <c r="ED16" s="247"/>
      <c r="EE16" s="247"/>
      <c r="EF16" s="247"/>
      <c r="EG16" s="247"/>
      <c r="EH16" s="247"/>
      <c r="EI16" s="247"/>
      <c r="EJ16" s="247"/>
      <c r="EK16" s="247"/>
      <c r="EL16" s="247"/>
      <c r="EM16" s="247"/>
      <c r="EN16" s="247"/>
      <c r="EO16" s="247"/>
      <c r="EP16" s="247"/>
      <c r="EQ16" s="247"/>
      <c r="ER16" s="247"/>
      <c r="ES16" s="247"/>
      <c r="ET16" s="247"/>
      <c r="EU16" s="247"/>
      <c r="EV16" s="247"/>
      <c r="EW16" s="247"/>
      <c r="EX16" s="247"/>
      <c r="EY16" s="247"/>
      <c r="EZ16" s="247"/>
      <c r="FA16" s="247"/>
      <c r="FB16" s="247"/>
      <c r="FC16" s="247"/>
      <c r="FD16" s="247"/>
      <c r="FE16" s="247"/>
      <c r="FF16" s="247"/>
      <c r="FG16" s="247"/>
      <c r="FH16" s="247"/>
      <c r="FI16" s="247"/>
      <c r="FJ16" s="247"/>
      <c r="FK16" s="247"/>
      <c r="FL16" s="247"/>
      <c r="FM16" s="247"/>
      <c r="FN16" s="247"/>
      <c r="FO16" s="247"/>
      <c r="FP16" s="247"/>
      <c r="FQ16" s="247"/>
      <c r="FR16" s="247"/>
      <c r="FS16" s="247"/>
      <c r="FT16" s="247"/>
      <c r="FU16" s="247"/>
      <c r="FV16" s="247"/>
      <c r="FW16" s="247"/>
      <c r="FX16" s="247"/>
      <c r="FY16" s="247"/>
      <c r="FZ16" s="247"/>
      <c r="GA16" s="247"/>
      <c r="GB16" s="247"/>
      <c r="GC16" s="247"/>
      <c r="GD16" s="247"/>
      <c r="GE16" s="247"/>
      <c r="GF16" s="247"/>
      <c r="GG16" s="247"/>
      <c r="GH16" s="247"/>
      <c r="GI16" s="247"/>
      <c r="GJ16" s="247"/>
      <c r="GK16" s="247"/>
      <c r="GL16" s="247"/>
      <c r="GM16" s="247"/>
      <c r="GN16" s="247"/>
      <c r="GO16" s="247"/>
      <c r="GP16" s="247"/>
      <c r="GQ16" s="247"/>
      <c r="GR16" s="247"/>
      <c r="GS16" s="247"/>
      <c r="GT16" s="247"/>
      <c r="GU16" s="247"/>
      <c r="GV16" s="247"/>
      <c r="GW16" s="247"/>
      <c r="GX16" s="247"/>
      <c r="GY16" s="247"/>
      <c r="GZ16" s="247"/>
      <c r="HA16" s="247"/>
      <c r="HB16" s="247"/>
      <c r="HC16" s="247"/>
      <c r="HD16" s="247"/>
      <c r="HE16" s="247"/>
      <c r="HF16" s="247"/>
      <c r="HG16" s="247"/>
      <c r="HH16" s="247"/>
      <c r="HI16" s="247"/>
      <c r="HJ16" s="247"/>
      <c r="HK16" s="247"/>
      <c r="HL16" s="247"/>
      <c r="HM16" s="247"/>
      <c r="HN16" s="247"/>
      <c r="HO16" s="247"/>
      <c r="HP16" s="247"/>
      <c r="HQ16" s="247"/>
      <c r="HR16" s="247"/>
      <c r="HS16" s="247"/>
      <c r="HT16" s="247"/>
      <c r="HU16" s="247"/>
      <c r="HV16" s="247"/>
      <c r="HW16" s="247"/>
      <c r="HX16" s="247"/>
      <c r="HY16" s="247"/>
      <c r="HZ16" s="247"/>
      <c r="IA16" s="247"/>
      <c r="IB16" s="247"/>
      <c r="IC16" s="247"/>
      <c r="ID16" s="247"/>
      <c r="IE16" s="247"/>
      <c r="IF16" s="247"/>
      <c r="IG16" s="247"/>
      <c r="IH16" s="247"/>
      <c r="II16" s="247"/>
    </row>
    <row r="17" spans="1:243" ht="15.75" customHeight="1">
      <c r="A17" s="246"/>
      <c r="B17" s="250" t="s">
        <v>452</v>
      </c>
      <c r="C17" s="246"/>
      <c r="D17" s="246"/>
      <c r="E17" s="246"/>
      <c r="F17" s="246"/>
      <c r="G17" s="250"/>
      <c r="H17" s="250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7"/>
      <c r="EA17" s="247"/>
      <c r="EB17" s="247"/>
      <c r="EC17" s="247"/>
      <c r="ED17" s="247"/>
      <c r="EE17" s="247"/>
      <c r="EF17" s="247"/>
      <c r="EG17" s="247"/>
      <c r="EH17" s="247"/>
      <c r="EI17" s="247"/>
      <c r="EJ17" s="247"/>
      <c r="EK17" s="247"/>
      <c r="EL17" s="247"/>
      <c r="EM17" s="247"/>
      <c r="EN17" s="247"/>
      <c r="EO17" s="247"/>
      <c r="EP17" s="247"/>
      <c r="EQ17" s="247"/>
      <c r="ER17" s="247"/>
      <c r="ES17" s="247"/>
      <c r="ET17" s="247"/>
      <c r="EU17" s="247"/>
      <c r="EV17" s="247"/>
      <c r="EW17" s="247"/>
      <c r="EX17" s="247"/>
      <c r="EY17" s="247"/>
      <c r="EZ17" s="247"/>
      <c r="FA17" s="247"/>
      <c r="FB17" s="247"/>
      <c r="FC17" s="247"/>
      <c r="FD17" s="247"/>
      <c r="FE17" s="247"/>
      <c r="FF17" s="247"/>
      <c r="FG17" s="247"/>
      <c r="FH17" s="247"/>
      <c r="FI17" s="247"/>
      <c r="FJ17" s="247"/>
      <c r="FK17" s="247"/>
      <c r="FL17" s="247"/>
      <c r="FM17" s="247"/>
      <c r="FN17" s="247"/>
      <c r="FO17" s="247"/>
      <c r="FP17" s="247"/>
      <c r="FQ17" s="247"/>
      <c r="FR17" s="247"/>
      <c r="FS17" s="247"/>
      <c r="FT17" s="247"/>
      <c r="FU17" s="247"/>
      <c r="FV17" s="247"/>
      <c r="FW17" s="247"/>
      <c r="FX17" s="247"/>
      <c r="FY17" s="247"/>
      <c r="FZ17" s="247"/>
      <c r="GA17" s="247"/>
      <c r="GB17" s="247"/>
      <c r="GC17" s="247"/>
      <c r="GD17" s="247"/>
      <c r="GE17" s="247"/>
      <c r="GF17" s="247"/>
      <c r="GG17" s="247"/>
      <c r="GH17" s="247"/>
      <c r="GI17" s="247"/>
      <c r="GJ17" s="247"/>
      <c r="GK17" s="247"/>
      <c r="GL17" s="247"/>
      <c r="GM17" s="247"/>
      <c r="GN17" s="247"/>
      <c r="GO17" s="247"/>
      <c r="GP17" s="247"/>
      <c r="GQ17" s="247"/>
      <c r="GR17" s="247"/>
      <c r="GS17" s="247"/>
      <c r="GT17" s="247"/>
      <c r="GU17" s="247"/>
      <c r="GV17" s="247"/>
      <c r="GW17" s="247"/>
      <c r="GX17" s="247"/>
      <c r="GY17" s="247"/>
      <c r="GZ17" s="247"/>
      <c r="HA17" s="247"/>
      <c r="HB17" s="247"/>
      <c r="HC17" s="247"/>
      <c r="HD17" s="247"/>
      <c r="HE17" s="247"/>
      <c r="HF17" s="247"/>
      <c r="HG17" s="247"/>
      <c r="HH17" s="247"/>
      <c r="HI17" s="247"/>
      <c r="HJ17" s="247"/>
      <c r="HK17" s="247"/>
      <c r="HL17" s="247"/>
      <c r="HM17" s="247"/>
      <c r="HN17" s="247"/>
      <c r="HO17" s="247"/>
      <c r="HP17" s="247"/>
      <c r="HQ17" s="247"/>
      <c r="HR17" s="247"/>
      <c r="HS17" s="247"/>
      <c r="HT17" s="247"/>
      <c r="HU17" s="247"/>
      <c r="HV17" s="247"/>
      <c r="HW17" s="247"/>
      <c r="HX17" s="247"/>
      <c r="HY17" s="247"/>
      <c r="HZ17" s="247"/>
      <c r="IA17" s="247"/>
      <c r="IB17" s="247"/>
      <c r="IC17" s="247"/>
      <c r="ID17" s="247"/>
      <c r="IE17" s="247"/>
      <c r="IF17" s="247"/>
      <c r="IG17" s="247"/>
      <c r="IH17" s="247"/>
      <c r="II17" s="247"/>
    </row>
    <row r="18" spans="1:243" ht="15.75" customHeight="1">
      <c r="A18" s="246"/>
      <c r="B18" s="250" t="s">
        <v>453</v>
      </c>
      <c r="C18" s="246"/>
      <c r="D18" s="246"/>
      <c r="E18" s="246"/>
      <c r="F18" s="246"/>
      <c r="G18" s="250"/>
      <c r="H18" s="250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7"/>
      <c r="EB18" s="247"/>
      <c r="EC18" s="247"/>
      <c r="ED18" s="247"/>
      <c r="EE18" s="247"/>
      <c r="EF18" s="247"/>
      <c r="EG18" s="247"/>
      <c r="EH18" s="247"/>
      <c r="EI18" s="247"/>
      <c r="EJ18" s="247"/>
      <c r="EK18" s="247"/>
      <c r="EL18" s="247"/>
      <c r="EM18" s="247"/>
      <c r="EN18" s="247"/>
      <c r="EO18" s="247"/>
      <c r="EP18" s="247"/>
      <c r="EQ18" s="247"/>
      <c r="ER18" s="247"/>
      <c r="ES18" s="247"/>
      <c r="ET18" s="247"/>
      <c r="EU18" s="247"/>
      <c r="EV18" s="247"/>
      <c r="EW18" s="247"/>
      <c r="EX18" s="247"/>
      <c r="EY18" s="247"/>
      <c r="EZ18" s="247"/>
      <c r="FA18" s="247"/>
      <c r="FB18" s="247"/>
      <c r="FC18" s="247"/>
      <c r="FD18" s="247"/>
      <c r="FE18" s="247"/>
      <c r="FF18" s="247"/>
      <c r="FG18" s="247"/>
      <c r="FH18" s="247"/>
      <c r="FI18" s="247"/>
      <c r="FJ18" s="247"/>
      <c r="FK18" s="247"/>
      <c r="FL18" s="247"/>
      <c r="FM18" s="247"/>
      <c r="FN18" s="247"/>
      <c r="FO18" s="247"/>
      <c r="FP18" s="247"/>
      <c r="FQ18" s="247"/>
      <c r="FR18" s="247"/>
      <c r="FS18" s="247"/>
      <c r="FT18" s="247"/>
      <c r="FU18" s="247"/>
      <c r="FV18" s="247"/>
      <c r="FW18" s="247"/>
      <c r="FX18" s="247"/>
      <c r="FY18" s="247"/>
      <c r="FZ18" s="247"/>
      <c r="GA18" s="247"/>
      <c r="GB18" s="247"/>
      <c r="GC18" s="247"/>
      <c r="GD18" s="247"/>
      <c r="GE18" s="247"/>
      <c r="GF18" s="247"/>
      <c r="GG18" s="247"/>
      <c r="GH18" s="247"/>
      <c r="GI18" s="247"/>
      <c r="GJ18" s="247"/>
      <c r="GK18" s="247"/>
      <c r="GL18" s="247"/>
      <c r="GM18" s="247"/>
      <c r="GN18" s="247"/>
      <c r="GO18" s="247"/>
      <c r="GP18" s="247"/>
      <c r="GQ18" s="247"/>
      <c r="GR18" s="247"/>
      <c r="GS18" s="247"/>
      <c r="GT18" s="247"/>
      <c r="GU18" s="247"/>
      <c r="GV18" s="247"/>
      <c r="GW18" s="247"/>
      <c r="GX18" s="247"/>
      <c r="GY18" s="247"/>
      <c r="GZ18" s="247"/>
      <c r="HA18" s="247"/>
      <c r="HB18" s="247"/>
      <c r="HC18" s="247"/>
      <c r="HD18" s="247"/>
      <c r="HE18" s="247"/>
      <c r="HF18" s="247"/>
      <c r="HG18" s="247"/>
      <c r="HH18" s="247"/>
      <c r="HI18" s="247"/>
      <c r="HJ18" s="247"/>
      <c r="HK18" s="247"/>
      <c r="HL18" s="247"/>
      <c r="HM18" s="247"/>
      <c r="HN18" s="247"/>
      <c r="HO18" s="247"/>
      <c r="HP18" s="247"/>
      <c r="HQ18" s="247"/>
      <c r="HR18" s="247"/>
      <c r="HS18" s="247"/>
      <c r="HT18" s="247"/>
      <c r="HU18" s="247"/>
      <c r="HV18" s="247"/>
      <c r="HW18" s="247"/>
      <c r="HX18" s="247"/>
      <c r="HY18" s="247"/>
      <c r="HZ18" s="247"/>
      <c r="IA18" s="247"/>
      <c r="IB18" s="247"/>
      <c r="IC18" s="247"/>
      <c r="ID18" s="247"/>
      <c r="IE18" s="247"/>
      <c r="IF18" s="247"/>
      <c r="IG18" s="247"/>
      <c r="IH18" s="247"/>
      <c r="II18" s="247"/>
    </row>
    <row r="19" spans="1:243" ht="15.75" customHeight="1">
      <c r="A19" s="246"/>
      <c r="B19" s="254" t="s">
        <v>321</v>
      </c>
      <c r="C19" s="254"/>
      <c r="D19" s="254"/>
      <c r="E19" s="246"/>
      <c r="F19" s="246"/>
      <c r="G19" s="260">
        <v>0</v>
      </c>
      <c r="H19" s="260">
        <v>0</v>
      </c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7"/>
      <c r="CM19" s="247"/>
      <c r="CN19" s="247"/>
      <c r="CO19" s="247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247"/>
      <c r="DI19" s="247"/>
      <c r="DJ19" s="247"/>
      <c r="DK19" s="247"/>
      <c r="DL19" s="247"/>
      <c r="DM19" s="247"/>
      <c r="DN19" s="247"/>
      <c r="DO19" s="247"/>
      <c r="DP19" s="247"/>
      <c r="DQ19" s="247"/>
      <c r="DR19" s="247"/>
      <c r="DS19" s="247"/>
      <c r="DT19" s="247"/>
      <c r="DU19" s="247"/>
      <c r="DV19" s="247"/>
      <c r="DW19" s="247"/>
      <c r="DX19" s="247"/>
      <c r="DY19" s="247"/>
      <c r="DZ19" s="247"/>
      <c r="EA19" s="247"/>
      <c r="EB19" s="247"/>
      <c r="EC19" s="247"/>
      <c r="ED19" s="247"/>
      <c r="EE19" s="247"/>
      <c r="EF19" s="247"/>
      <c r="EG19" s="247"/>
      <c r="EH19" s="247"/>
      <c r="EI19" s="247"/>
      <c r="EJ19" s="247"/>
      <c r="EK19" s="247"/>
      <c r="EL19" s="247"/>
      <c r="EM19" s="247"/>
      <c r="EN19" s="247"/>
      <c r="EO19" s="247"/>
      <c r="EP19" s="247"/>
      <c r="EQ19" s="247"/>
      <c r="ER19" s="247"/>
      <c r="ES19" s="247"/>
      <c r="ET19" s="247"/>
      <c r="EU19" s="247"/>
      <c r="EV19" s="247"/>
      <c r="EW19" s="247"/>
      <c r="EX19" s="247"/>
      <c r="EY19" s="247"/>
      <c r="EZ19" s="247"/>
      <c r="FA19" s="247"/>
      <c r="FB19" s="247"/>
      <c r="FC19" s="247"/>
      <c r="FD19" s="247"/>
      <c r="FE19" s="247"/>
      <c r="FF19" s="247"/>
      <c r="FG19" s="247"/>
      <c r="FH19" s="247"/>
      <c r="FI19" s="247"/>
      <c r="FJ19" s="247"/>
      <c r="FK19" s="247"/>
      <c r="FL19" s="247"/>
      <c r="FM19" s="247"/>
      <c r="FN19" s="247"/>
      <c r="FO19" s="247"/>
      <c r="FP19" s="247"/>
      <c r="FQ19" s="247"/>
      <c r="FR19" s="247"/>
      <c r="FS19" s="247"/>
      <c r="FT19" s="247"/>
      <c r="FU19" s="247"/>
      <c r="FV19" s="247"/>
      <c r="FW19" s="247"/>
      <c r="FX19" s="247"/>
      <c r="FY19" s="247"/>
      <c r="FZ19" s="247"/>
      <c r="GA19" s="247"/>
      <c r="GB19" s="247"/>
      <c r="GC19" s="247"/>
      <c r="GD19" s="247"/>
      <c r="GE19" s="247"/>
      <c r="GF19" s="247"/>
      <c r="GG19" s="247"/>
      <c r="GH19" s="247"/>
      <c r="GI19" s="247"/>
      <c r="GJ19" s="247"/>
      <c r="GK19" s="247"/>
      <c r="GL19" s="247"/>
      <c r="GM19" s="247"/>
      <c r="GN19" s="247"/>
      <c r="GO19" s="247"/>
      <c r="GP19" s="247"/>
      <c r="GQ19" s="247"/>
      <c r="GR19" s="247"/>
      <c r="GS19" s="247"/>
      <c r="GT19" s="247"/>
      <c r="GU19" s="247"/>
      <c r="GV19" s="247"/>
      <c r="GW19" s="247"/>
      <c r="GX19" s="247"/>
      <c r="GY19" s="247"/>
      <c r="GZ19" s="247"/>
      <c r="HA19" s="247"/>
      <c r="HB19" s="247"/>
      <c r="HC19" s="247"/>
      <c r="HD19" s="247"/>
      <c r="HE19" s="247"/>
      <c r="HF19" s="247"/>
      <c r="HG19" s="247"/>
      <c r="HH19" s="247"/>
      <c r="HI19" s="247"/>
      <c r="HJ19" s="247"/>
      <c r="HK19" s="247"/>
      <c r="HL19" s="247"/>
      <c r="HM19" s="247"/>
      <c r="HN19" s="247"/>
      <c r="HO19" s="247"/>
      <c r="HP19" s="247"/>
      <c r="HQ19" s="247"/>
      <c r="HR19" s="247"/>
      <c r="HS19" s="247"/>
      <c r="HT19" s="247"/>
      <c r="HU19" s="247"/>
      <c r="HV19" s="247"/>
      <c r="HW19" s="247"/>
      <c r="HX19" s="247"/>
      <c r="HY19" s="247"/>
      <c r="HZ19" s="247"/>
      <c r="IA19" s="247"/>
      <c r="IB19" s="247"/>
      <c r="IC19" s="247"/>
      <c r="ID19" s="247"/>
      <c r="IE19" s="247"/>
      <c r="IF19" s="247"/>
      <c r="IG19" s="247"/>
      <c r="IH19" s="247"/>
      <c r="II19" s="247"/>
    </row>
    <row r="20" spans="1:243" s="245" customFormat="1" ht="27" customHeight="1">
      <c r="A20" s="253" t="s">
        <v>454</v>
      </c>
      <c r="B20" s="253"/>
      <c r="C20" s="253"/>
      <c r="D20" s="253"/>
      <c r="E20" s="253"/>
      <c r="F20" s="261"/>
      <c r="G20" s="257" t="s">
        <v>315</v>
      </c>
      <c r="H20" s="257" t="s">
        <v>316</v>
      </c>
      <c r="I20" s="242"/>
      <c r="J20" s="242"/>
      <c r="K20" s="263"/>
      <c r="L20" s="242"/>
      <c r="M20" s="263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  <c r="DA20" s="242"/>
      <c r="DB20" s="242"/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242"/>
      <c r="DS20" s="242"/>
      <c r="DT20" s="242"/>
      <c r="DU20" s="242"/>
      <c r="DV20" s="242"/>
      <c r="DW20" s="242"/>
      <c r="DX20" s="242"/>
      <c r="DY20" s="242"/>
      <c r="DZ20" s="242"/>
      <c r="EA20" s="242"/>
      <c r="EB20" s="242"/>
      <c r="EC20" s="242"/>
      <c r="ED20" s="242"/>
      <c r="EE20" s="242"/>
      <c r="EF20" s="242"/>
      <c r="EG20" s="242"/>
      <c r="EH20" s="242"/>
      <c r="EI20" s="242"/>
      <c r="EJ20" s="242"/>
      <c r="EK20" s="242"/>
      <c r="EL20" s="242"/>
      <c r="EM20" s="242"/>
      <c r="EN20" s="242"/>
      <c r="EO20" s="242"/>
      <c r="EP20" s="242"/>
      <c r="EQ20" s="242"/>
      <c r="ER20" s="242"/>
      <c r="ES20" s="242"/>
      <c r="ET20" s="242"/>
      <c r="EU20" s="242"/>
      <c r="EV20" s="242"/>
      <c r="EW20" s="242"/>
      <c r="EX20" s="242"/>
      <c r="EY20" s="242"/>
      <c r="EZ20" s="242"/>
      <c r="FA20" s="242"/>
      <c r="FB20" s="242"/>
      <c r="FC20" s="242"/>
      <c r="FD20" s="242"/>
      <c r="FE20" s="242"/>
      <c r="FF20" s="242"/>
      <c r="FG20" s="242"/>
      <c r="FH20" s="242"/>
      <c r="FI20" s="242"/>
      <c r="FJ20" s="242"/>
      <c r="FK20" s="242"/>
      <c r="FL20" s="242"/>
      <c r="FM20" s="242"/>
      <c r="FN20" s="242"/>
      <c r="FO20" s="242"/>
      <c r="FP20" s="242"/>
      <c r="FQ20" s="242"/>
      <c r="FR20" s="242"/>
      <c r="FS20" s="242"/>
      <c r="FT20" s="242"/>
      <c r="FU20" s="242"/>
      <c r="FV20" s="242"/>
      <c r="FW20" s="242"/>
      <c r="FX20" s="242"/>
      <c r="FY20" s="242"/>
      <c r="FZ20" s="242"/>
      <c r="GA20" s="242"/>
      <c r="GB20" s="242"/>
      <c r="GC20" s="242"/>
      <c r="GD20" s="242"/>
      <c r="GE20" s="242"/>
      <c r="GF20" s="242"/>
      <c r="GG20" s="242"/>
      <c r="GH20" s="242"/>
      <c r="GI20" s="242"/>
      <c r="GJ20" s="242"/>
      <c r="GK20" s="242"/>
      <c r="GL20" s="242"/>
      <c r="GM20" s="242"/>
      <c r="GN20" s="242"/>
      <c r="GO20" s="242"/>
      <c r="GP20" s="242"/>
      <c r="GQ20" s="242"/>
      <c r="GR20" s="242"/>
      <c r="GS20" s="242"/>
      <c r="GT20" s="242"/>
      <c r="GU20" s="242"/>
      <c r="GV20" s="242"/>
      <c r="GW20" s="242"/>
      <c r="GX20" s="242"/>
      <c r="GY20" s="242"/>
      <c r="GZ20" s="242"/>
      <c r="HA20" s="242"/>
      <c r="HB20" s="242"/>
      <c r="HC20" s="242"/>
      <c r="HD20" s="242"/>
      <c r="HE20" s="242"/>
      <c r="HF20" s="242"/>
      <c r="HG20" s="242"/>
      <c r="HH20" s="242"/>
      <c r="HI20" s="242"/>
      <c r="HJ20" s="242"/>
      <c r="HK20" s="242"/>
      <c r="HL20" s="242"/>
      <c r="HM20" s="242"/>
      <c r="HN20" s="242"/>
      <c r="HO20" s="242"/>
      <c r="HP20" s="242"/>
      <c r="HQ20" s="242"/>
      <c r="HR20" s="242"/>
      <c r="HS20" s="242"/>
      <c r="HT20" s="242"/>
      <c r="HU20" s="242"/>
      <c r="HV20" s="242"/>
      <c r="HW20" s="242"/>
      <c r="HX20" s="242"/>
      <c r="HY20" s="242"/>
      <c r="HZ20" s="242"/>
      <c r="IA20" s="242"/>
      <c r="IB20" s="242"/>
      <c r="IC20" s="242"/>
      <c r="ID20" s="242"/>
      <c r="IE20" s="242"/>
      <c r="IF20" s="242"/>
      <c r="IG20" s="242"/>
      <c r="IH20" s="242"/>
      <c r="II20" s="242"/>
    </row>
    <row r="21" spans="1:243" ht="15.75" customHeight="1">
      <c r="A21" s="246"/>
      <c r="B21" s="250" t="s">
        <v>455</v>
      </c>
      <c r="C21" s="246"/>
      <c r="D21" s="246"/>
      <c r="E21" s="246"/>
      <c r="F21" s="246"/>
      <c r="G21" s="250">
        <v>5083405</v>
      </c>
      <c r="H21" s="250">
        <v>190993414</v>
      </c>
      <c r="I21" s="247"/>
      <c r="J21" s="247"/>
      <c r="K21" s="264"/>
      <c r="L21" s="251"/>
      <c r="M21" s="264"/>
      <c r="N21" s="251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7"/>
      <c r="BW21" s="247"/>
      <c r="BX21" s="247"/>
      <c r="BY21" s="247"/>
      <c r="BZ21" s="247"/>
      <c r="CA21" s="247"/>
      <c r="CB21" s="247"/>
      <c r="CC21" s="247"/>
      <c r="CD21" s="247"/>
      <c r="CE21" s="247"/>
      <c r="CF21" s="247"/>
      <c r="CG21" s="247"/>
      <c r="CH21" s="247"/>
      <c r="CI21" s="247"/>
      <c r="CJ21" s="247"/>
      <c r="CK21" s="247"/>
      <c r="CL21" s="247"/>
      <c r="CM21" s="247"/>
      <c r="CN21" s="247"/>
      <c r="CO21" s="247"/>
      <c r="CP21" s="247"/>
      <c r="CQ21" s="247"/>
      <c r="CR21" s="247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7"/>
      <c r="DI21" s="247"/>
      <c r="DJ21" s="247"/>
      <c r="DK21" s="247"/>
      <c r="DL21" s="247"/>
      <c r="DM21" s="247"/>
      <c r="DN21" s="247"/>
      <c r="DO21" s="247"/>
      <c r="DP21" s="247"/>
      <c r="DQ21" s="247"/>
      <c r="DR21" s="247"/>
      <c r="DS21" s="247"/>
      <c r="DT21" s="247"/>
      <c r="DU21" s="247"/>
      <c r="DV21" s="247"/>
      <c r="DW21" s="247"/>
      <c r="DX21" s="247"/>
      <c r="DY21" s="247"/>
      <c r="DZ21" s="247"/>
      <c r="EA21" s="247"/>
      <c r="EB21" s="247"/>
      <c r="EC21" s="247"/>
      <c r="ED21" s="247"/>
      <c r="EE21" s="247"/>
      <c r="EF21" s="247"/>
      <c r="EG21" s="247"/>
      <c r="EH21" s="247"/>
      <c r="EI21" s="247"/>
      <c r="EJ21" s="247"/>
      <c r="EK21" s="247"/>
      <c r="EL21" s="247"/>
      <c r="EM21" s="247"/>
      <c r="EN21" s="247"/>
      <c r="EO21" s="247"/>
      <c r="EP21" s="247"/>
      <c r="EQ21" s="247"/>
      <c r="ER21" s="247"/>
      <c r="ES21" s="247"/>
      <c r="ET21" s="247"/>
      <c r="EU21" s="247"/>
      <c r="EV21" s="247"/>
      <c r="EW21" s="247"/>
      <c r="EX21" s="247"/>
      <c r="EY21" s="247"/>
      <c r="EZ21" s="247"/>
      <c r="FA21" s="247"/>
      <c r="FB21" s="247"/>
      <c r="FC21" s="247"/>
      <c r="FD21" s="247"/>
      <c r="FE21" s="247"/>
      <c r="FF21" s="247"/>
      <c r="FG21" s="247"/>
      <c r="FH21" s="247"/>
      <c r="FI21" s="247"/>
      <c r="FJ21" s="247"/>
      <c r="FK21" s="247"/>
      <c r="FL21" s="247"/>
      <c r="FM21" s="247"/>
      <c r="FN21" s="247"/>
      <c r="FO21" s="247"/>
      <c r="FP21" s="247"/>
      <c r="FQ21" s="247"/>
      <c r="FR21" s="247"/>
      <c r="FS21" s="247"/>
      <c r="FT21" s="247"/>
      <c r="FU21" s="247"/>
      <c r="FV21" s="247"/>
      <c r="FW21" s="247"/>
      <c r="FX21" s="247"/>
      <c r="FY21" s="247"/>
      <c r="FZ21" s="247"/>
      <c r="GA21" s="247"/>
      <c r="GB21" s="247"/>
      <c r="GC21" s="247"/>
      <c r="GD21" s="247"/>
      <c r="GE21" s="247"/>
      <c r="GF21" s="247"/>
      <c r="GG21" s="247"/>
      <c r="GH21" s="247"/>
      <c r="GI21" s="247"/>
      <c r="GJ21" s="247"/>
      <c r="GK21" s="247"/>
      <c r="GL21" s="247"/>
      <c r="GM21" s="247"/>
      <c r="GN21" s="247"/>
      <c r="GO21" s="247"/>
      <c r="GP21" s="247"/>
      <c r="GQ21" s="247"/>
      <c r="GR21" s="247"/>
      <c r="GS21" s="247"/>
      <c r="GT21" s="247"/>
      <c r="GU21" s="247"/>
      <c r="GV21" s="247"/>
      <c r="GW21" s="247"/>
      <c r="GX21" s="247"/>
      <c r="GY21" s="247"/>
      <c r="GZ21" s="247"/>
      <c r="HA21" s="247"/>
      <c r="HB21" s="247"/>
      <c r="HC21" s="247"/>
      <c r="HD21" s="247"/>
      <c r="HE21" s="247"/>
      <c r="HF21" s="247"/>
      <c r="HG21" s="247"/>
      <c r="HH21" s="247"/>
      <c r="HI21" s="247"/>
      <c r="HJ21" s="247"/>
      <c r="HK21" s="247"/>
      <c r="HL21" s="247"/>
      <c r="HM21" s="247"/>
      <c r="HN21" s="247"/>
      <c r="HO21" s="247"/>
      <c r="HP21" s="247"/>
      <c r="HQ21" s="247"/>
      <c r="HR21" s="247"/>
      <c r="HS21" s="247"/>
      <c r="HT21" s="247"/>
      <c r="HU21" s="247"/>
      <c r="HV21" s="247"/>
      <c r="HW21" s="247"/>
      <c r="HX21" s="247"/>
      <c r="HY21" s="247"/>
      <c r="HZ21" s="247"/>
      <c r="IA21" s="247"/>
      <c r="IB21" s="247"/>
      <c r="IC21" s="247"/>
      <c r="ID21" s="247"/>
      <c r="IE21" s="247"/>
      <c r="IF21" s="247"/>
      <c r="IG21" s="247"/>
      <c r="IH21" s="247"/>
      <c r="II21" s="247"/>
    </row>
    <row r="22" spans="1:243" ht="15.75" customHeight="1">
      <c r="A22" s="246"/>
      <c r="B22" s="246" t="s">
        <v>456</v>
      </c>
      <c r="C22" s="246"/>
      <c r="D22" s="246"/>
      <c r="E22" s="246"/>
      <c r="F22" s="262"/>
      <c r="G22" s="250">
        <v>1797386578</v>
      </c>
      <c r="H22" s="250">
        <v>1005228338</v>
      </c>
      <c r="I22" s="247"/>
      <c r="J22" s="247"/>
      <c r="K22" s="247"/>
      <c r="L22" s="265"/>
      <c r="M22" s="247"/>
      <c r="N22" s="251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7"/>
      <c r="BY22" s="247"/>
      <c r="BZ22" s="247"/>
      <c r="CA22" s="247"/>
      <c r="CB22" s="247"/>
      <c r="CC22" s="247"/>
      <c r="CD22" s="247"/>
      <c r="CE22" s="247"/>
      <c r="CF22" s="247"/>
      <c r="CG22" s="247"/>
      <c r="CH22" s="247"/>
      <c r="CI22" s="247"/>
      <c r="CJ22" s="247"/>
      <c r="CK22" s="247"/>
      <c r="CL22" s="247"/>
      <c r="CM22" s="247"/>
      <c r="CN22" s="247"/>
      <c r="CO22" s="247"/>
      <c r="CP22" s="247"/>
      <c r="CQ22" s="247"/>
      <c r="CR22" s="247"/>
      <c r="CS22" s="247"/>
      <c r="CT22" s="247"/>
      <c r="CU22" s="247"/>
      <c r="CV22" s="247"/>
      <c r="CW22" s="247"/>
      <c r="CX22" s="247"/>
      <c r="CY22" s="247"/>
      <c r="CZ22" s="247"/>
      <c r="DA22" s="247"/>
      <c r="DB22" s="247"/>
      <c r="DC22" s="247"/>
      <c r="DD22" s="247"/>
      <c r="DE22" s="247"/>
      <c r="DF22" s="247"/>
      <c r="DG22" s="247"/>
      <c r="DH22" s="247"/>
      <c r="DI22" s="247"/>
      <c r="DJ22" s="247"/>
      <c r="DK22" s="247"/>
      <c r="DL22" s="247"/>
      <c r="DM22" s="247"/>
      <c r="DN22" s="247"/>
      <c r="DO22" s="247"/>
      <c r="DP22" s="247"/>
      <c r="DQ22" s="247"/>
      <c r="DR22" s="247"/>
      <c r="DS22" s="247"/>
      <c r="DT22" s="247"/>
      <c r="DU22" s="247"/>
      <c r="DV22" s="247"/>
      <c r="DW22" s="247"/>
      <c r="DX22" s="247"/>
      <c r="DY22" s="247"/>
      <c r="DZ22" s="247"/>
      <c r="EA22" s="247"/>
      <c r="EB22" s="247"/>
      <c r="EC22" s="247"/>
      <c r="ED22" s="247"/>
      <c r="EE22" s="247"/>
      <c r="EF22" s="247"/>
      <c r="EG22" s="247"/>
      <c r="EH22" s="247"/>
      <c r="EI22" s="247"/>
      <c r="EJ22" s="247"/>
      <c r="EK22" s="247"/>
      <c r="EL22" s="247"/>
      <c r="EM22" s="247"/>
      <c r="EN22" s="247"/>
      <c r="EO22" s="247"/>
      <c r="EP22" s="247"/>
      <c r="EQ22" s="247"/>
      <c r="ER22" s="247"/>
      <c r="ES22" s="247"/>
      <c r="ET22" s="247"/>
      <c r="EU22" s="247"/>
      <c r="EV22" s="247"/>
      <c r="EW22" s="247"/>
      <c r="EX22" s="247"/>
      <c r="EY22" s="247"/>
      <c r="EZ22" s="247"/>
      <c r="FA22" s="247"/>
      <c r="FB22" s="247"/>
      <c r="FC22" s="247"/>
      <c r="FD22" s="247"/>
      <c r="FE22" s="247"/>
      <c r="FF22" s="247"/>
      <c r="FG22" s="247"/>
      <c r="FH22" s="247"/>
      <c r="FI22" s="247"/>
      <c r="FJ22" s="247"/>
      <c r="FK22" s="247"/>
      <c r="FL22" s="247"/>
      <c r="FM22" s="247"/>
      <c r="FN22" s="247"/>
      <c r="FO22" s="247"/>
      <c r="FP22" s="247"/>
      <c r="FQ22" s="247"/>
      <c r="FR22" s="247"/>
      <c r="FS22" s="247"/>
      <c r="FT22" s="247"/>
      <c r="FU22" s="247"/>
      <c r="FV22" s="247"/>
      <c r="FW22" s="247"/>
      <c r="FX22" s="247"/>
      <c r="FY22" s="247"/>
      <c r="FZ22" s="247"/>
      <c r="GA22" s="247"/>
      <c r="GB22" s="247"/>
      <c r="GC22" s="247"/>
      <c r="GD22" s="247"/>
      <c r="GE22" s="247"/>
      <c r="GF22" s="247"/>
      <c r="GG22" s="247"/>
      <c r="GH22" s="247"/>
      <c r="GI22" s="247"/>
      <c r="GJ22" s="247"/>
      <c r="GK22" s="247"/>
      <c r="GL22" s="247"/>
      <c r="GM22" s="247"/>
      <c r="GN22" s="247"/>
      <c r="GO22" s="247"/>
      <c r="GP22" s="247"/>
      <c r="GQ22" s="247"/>
      <c r="GR22" s="247"/>
      <c r="GS22" s="247"/>
      <c r="GT22" s="247"/>
      <c r="GU22" s="247"/>
      <c r="GV22" s="247"/>
      <c r="GW22" s="247"/>
      <c r="GX22" s="247"/>
      <c r="GY22" s="247"/>
      <c r="GZ22" s="247"/>
      <c r="HA22" s="247"/>
      <c r="HB22" s="247"/>
      <c r="HC22" s="247"/>
      <c r="HD22" s="247"/>
      <c r="HE22" s="247"/>
      <c r="HF22" s="247"/>
      <c r="HG22" s="247"/>
      <c r="HH22" s="247"/>
      <c r="HI22" s="247"/>
      <c r="HJ22" s="247"/>
      <c r="HK22" s="247"/>
      <c r="HL22" s="247"/>
      <c r="HM22" s="247"/>
      <c r="HN22" s="247"/>
      <c r="HO22" s="247"/>
      <c r="HP22" s="247"/>
      <c r="HQ22" s="247"/>
      <c r="HR22" s="247"/>
      <c r="HS22" s="247"/>
      <c r="HT22" s="247"/>
      <c r="HU22" s="247"/>
      <c r="HV22" s="247"/>
      <c r="HW22" s="247"/>
      <c r="HX22" s="247"/>
      <c r="HY22" s="247"/>
      <c r="HZ22" s="247"/>
      <c r="IA22" s="247"/>
      <c r="IB22" s="247"/>
      <c r="IC22" s="247"/>
      <c r="ID22" s="247"/>
      <c r="IE22" s="247"/>
      <c r="IF22" s="247"/>
      <c r="IG22" s="247"/>
      <c r="IH22" s="247"/>
      <c r="II22" s="247"/>
    </row>
    <row r="23" spans="1:243" ht="15.75" customHeight="1">
      <c r="A23" s="246"/>
      <c r="B23" s="246" t="s">
        <v>457</v>
      </c>
      <c r="C23" s="246"/>
      <c r="D23" s="246"/>
      <c r="E23" s="246"/>
      <c r="F23" s="246"/>
      <c r="G23" s="250">
        <v>3926498</v>
      </c>
      <c r="H23" s="250">
        <v>2005459</v>
      </c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  <c r="DT23" s="247"/>
      <c r="DU23" s="247"/>
      <c r="DV23" s="247"/>
      <c r="DW23" s="247"/>
      <c r="DX23" s="247"/>
      <c r="DY23" s="247"/>
      <c r="DZ23" s="247"/>
      <c r="EA23" s="247"/>
      <c r="EB23" s="247"/>
      <c r="EC23" s="247"/>
      <c r="ED23" s="247"/>
      <c r="EE23" s="247"/>
      <c r="EF23" s="247"/>
      <c r="EG23" s="247"/>
      <c r="EH23" s="247"/>
      <c r="EI23" s="247"/>
      <c r="EJ23" s="247"/>
      <c r="EK23" s="247"/>
      <c r="EL23" s="247"/>
      <c r="EM23" s="247"/>
      <c r="EN23" s="247"/>
      <c r="EO23" s="247"/>
      <c r="EP23" s="247"/>
      <c r="EQ23" s="247"/>
      <c r="ER23" s="247"/>
      <c r="ES23" s="247"/>
      <c r="ET23" s="247"/>
      <c r="EU23" s="247"/>
      <c r="EV23" s="247"/>
      <c r="EW23" s="247"/>
      <c r="EX23" s="247"/>
      <c r="EY23" s="247"/>
      <c r="EZ23" s="247"/>
      <c r="FA23" s="247"/>
      <c r="FB23" s="247"/>
      <c r="FC23" s="247"/>
      <c r="FD23" s="247"/>
      <c r="FE23" s="247"/>
      <c r="FF23" s="247"/>
      <c r="FG23" s="247"/>
      <c r="FH23" s="247"/>
      <c r="FI23" s="247"/>
      <c r="FJ23" s="247"/>
      <c r="FK23" s="247"/>
      <c r="FL23" s="247"/>
      <c r="FM23" s="247"/>
      <c r="FN23" s="247"/>
      <c r="FO23" s="247"/>
      <c r="FP23" s="247"/>
      <c r="FQ23" s="247"/>
      <c r="FR23" s="247"/>
      <c r="FS23" s="247"/>
      <c r="FT23" s="247"/>
      <c r="FU23" s="247"/>
      <c r="FV23" s="247"/>
      <c r="FW23" s="247"/>
      <c r="FX23" s="247"/>
      <c r="FY23" s="247"/>
      <c r="FZ23" s="247"/>
      <c r="GA23" s="247"/>
      <c r="GB23" s="247"/>
      <c r="GC23" s="247"/>
      <c r="GD23" s="247"/>
      <c r="GE23" s="247"/>
      <c r="GF23" s="247"/>
      <c r="GG23" s="247"/>
      <c r="GH23" s="247"/>
      <c r="GI23" s="247"/>
      <c r="GJ23" s="247"/>
      <c r="GK23" s="247"/>
      <c r="GL23" s="247"/>
      <c r="GM23" s="247"/>
      <c r="GN23" s="247"/>
      <c r="GO23" s="247"/>
      <c r="GP23" s="247"/>
      <c r="GQ23" s="247"/>
      <c r="GR23" s="247"/>
      <c r="GS23" s="247"/>
      <c r="GT23" s="247"/>
      <c r="GU23" s="247"/>
      <c r="GV23" s="247"/>
      <c r="GW23" s="247"/>
      <c r="GX23" s="247"/>
      <c r="GY23" s="247"/>
      <c r="GZ23" s="247"/>
      <c r="HA23" s="247"/>
      <c r="HB23" s="247"/>
      <c r="HC23" s="247"/>
      <c r="HD23" s="247"/>
      <c r="HE23" s="247"/>
      <c r="HF23" s="247"/>
      <c r="HG23" s="247"/>
      <c r="HH23" s="247"/>
      <c r="HI23" s="247"/>
      <c r="HJ23" s="247"/>
      <c r="HK23" s="247"/>
      <c r="HL23" s="247"/>
      <c r="HM23" s="247"/>
      <c r="HN23" s="247"/>
      <c r="HO23" s="247"/>
      <c r="HP23" s="247"/>
      <c r="HQ23" s="247"/>
      <c r="HR23" s="247"/>
      <c r="HS23" s="247"/>
      <c r="HT23" s="247"/>
      <c r="HU23" s="247"/>
      <c r="HV23" s="247"/>
      <c r="HW23" s="247"/>
      <c r="HX23" s="247"/>
      <c r="HY23" s="247"/>
      <c r="HZ23" s="247"/>
      <c r="IA23" s="247"/>
      <c r="IB23" s="247"/>
      <c r="IC23" s="247"/>
      <c r="ID23" s="247"/>
      <c r="IE23" s="247"/>
      <c r="IF23" s="247"/>
      <c r="IG23" s="247"/>
      <c r="IH23" s="247"/>
      <c r="II23" s="247"/>
    </row>
    <row r="24" spans="1:243" ht="15.75" customHeight="1">
      <c r="A24" s="246"/>
      <c r="B24" s="246" t="s">
        <v>458</v>
      </c>
      <c r="C24" s="246"/>
      <c r="D24" s="246"/>
      <c r="E24" s="246"/>
      <c r="F24" s="246"/>
      <c r="G24" s="250">
        <v>0</v>
      </c>
      <c r="H24" s="250">
        <v>0</v>
      </c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247"/>
      <c r="BC24" s="247"/>
      <c r="BD24" s="247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7"/>
      <c r="CC24" s="247"/>
      <c r="CD24" s="247"/>
      <c r="CE24" s="247"/>
      <c r="CF24" s="247"/>
      <c r="CG24" s="247"/>
      <c r="CH24" s="247"/>
      <c r="CI24" s="247"/>
      <c r="CJ24" s="247"/>
      <c r="CK24" s="247"/>
      <c r="CL24" s="247"/>
      <c r="CM24" s="247"/>
      <c r="CN24" s="247"/>
      <c r="CO24" s="247"/>
      <c r="CP24" s="247"/>
      <c r="CQ24" s="247"/>
      <c r="CR24" s="247"/>
      <c r="CS24" s="247"/>
      <c r="CT24" s="247"/>
      <c r="CU24" s="247"/>
      <c r="CV24" s="247"/>
      <c r="CW24" s="247"/>
      <c r="CX24" s="247"/>
      <c r="CY24" s="247"/>
      <c r="CZ24" s="247"/>
      <c r="DA24" s="247"/>
      <c r="DB24" s="247"/>
      <c r="DC24" s="247"/>
      <c r="DD24" s="247"/>
      <c r="DE24" s="247"/>
      <c r="DF24" s="247"/>
      <c r="DG24" s="247"/>
      <c r="DH24" s="247"/>
      <c r="DI24" s="247"/>
      <c r="DJ24" s="247"/>
      <c r="DK24" s="247"/>
      <c r="DL24" s="247"/>
      <c r="DM24" s="247"/>
      <c r="DN24" s="247"/>
      <c r="DO24" s="247"/>
      <c r="DP24" s="247"/>
      <c r="DQ24" s="247"/>
      <c r="DR24" s="247"/>
      <c r="DS24" s="247"/>
      <c r="DT24" s="247"/>
      <c r="DU24" s="247"/>
      <c r="DV24" s="247"/>
      <c r="DW24" s="247"/>
      <c r="DX24" s="247"/>
      <c r="DY24" s="247"/>
      <c r="DZ24" s="247"/>
      <c r="EA24" s="247"/>
      <c r="EB24" s="247"/>
      <c r="EC24" s="247"/>
      <c r="ED24" s="247"/>
      <c r="EE24" s="247"/>
      <c r="EF24" s="247"/>
      <c r="EG24" s="247"/>
      <c r="EH24" s="247"/>
      <c r="EI24" s="247"/>
      <c r="EJ24" s="247"/>
      <c r="EK24" s="247"/>
      <c r="EL24" s="247"/>
      <c r="EM24" s="247"/>
      <c r="EN24" s="247"/>
      <c r="EO24" s="247"/>
      <c r="EP24" s="247"/>
      <c r="EQ24" s="247"/>
      <c r="ER24" s="247"/>
      <c r="ES24" s="247"/>
      <c r="ET24" s="247"/>
      <c r="EU24" s="247"/>
      <c r="EV24" s="247"/>
      <c r="EW24" s="247"/>
      <c r="EX24" s="247"/>
      <c r="EY24" s="247"/>
      <c r="EZ24" s="247"/>
      <c r="FA24" s="247"/>
      <c r="FB24" s="247"/>
      <c r="FC24" s="247"/>
      <c r="FD24" s="247"/>
      <c r="FE24" s="247"/>
      <c r="FF24" s="247"/>
      <c r="FG24" s="247"/>
      <c r="FH24" s="247"/>
      <c r="FI24" s="247"/>
      <c r="FJ24" s="247"/>
      <c r="FK24" s="247"/>
      <c r="FL24" s="247"/>
      <c r="FM24" s="247"/>
      <c r="FN24" s="247"/>
      <c r="FO24" s="247"/>
      <c r="FP24" s="247"/>
      <c r="FQ24" s="247"/>
      <c r="FR24" s="247"/>
      <c r="FS24" s="247"/>
      <c r="FT24" s="247"/>
      <c r="FU24" s="247"/>
      <c r="FV24" s="247"/>
      <c r="FW24" s="247"/>
      <c r="FX24" s="247"/>
      <c r="FY24" s="247"/>
      <c r="FZ24" s="247"/>
      <c r="GA24" s="247"/>
      <c r="GB24" s="247"/>
      <c r="GC24" s="247"/>
      <c r="GD24" s="247"/>
      <c r="GE24" s="247"/>
      <c r="GF24" s="247"/>
      <c r="GG24" s="247"/>
      <c r="GH24" s="247"/>
      <c r="GI24" s="247"/>
      <c r="GJ24" s="247"/>
      <c r="GK24" s="247"/>
      <c r="GL24" s="247"/>
      <c r="GM24" s="247"/>
      <c r="GN24" s="247"/>
      <c r="GO24" s="247"/>
      <c r="GP24" s="247"/>
      <c r="GQ24" s="247"/>
      <c r="GR24" s="247"/>
      <c r="GS24" s="247"/>
      <c r="GT24" s="247"/>
      <c r="GU24" s="247"/>
      <c r="GV24" s="247"/>
      <c r="GW24" s="247"/>
      <c r="GX24" s="247"/>
      <c r="GY24" s="247"/>
      <c r="GZ24" s="247"/>
      <c r="HA24" s="247"/>
      <c r="HB24" s="247"/>
      <c r="HC24" s="247"/>
      <c r="HD24" s="247"/>
      <c r="HE24" s="247"/>
      <c r="HF24" s="247"/>
      <c r="HG24" s="247"/>
      <c r="HH24" s="247"/>
      <c r="HI24" s="247"/>
      <c r="HJ24" s="247"/>
      <c r="HK24" s="247"/>
      <c r="HL24" s="247"/>
      <c r="HM24" s="247"/>
      <c r="HN24" s="247"/>
      <c r="HO24" s="247"/>
      <c r="HP24" s="247"/>
      <c r="HQ24" s="247"/>
      <c r="HR24" s="247"/>
      <c r="HS24" s="247"/>
      <c r="HT24" s="247"/>
      <c r="HU24" s="247"/>
      <c r="HV24" s="247"/>
      <c r="HW24" s="247"/>
      <c r="HX24" s="247"/>
      <c r="HY24" s="247"/>
      <c r="HZ24" s="247"/>
      <c r="IA24" s="247"/>
      <c r="IB24" s="247"/>
      <c r="IC24" s="247"/>
      <c r="ID24" s="247"/>
      <c r="IE24" s="247"/>
      <c r="IF24" s="247"/>
      <c r="IG24" s="247"/>
      <c r="IH24" s="247"/>
      <c r="II24" s="247"/>
    </row>
    <row r="25" spans="1:243" ht="15.75" customHeight="1">
      <c r="A25" s="246"/>
      <c r="B25" s="246" t="s">
        <v>459</v>
      </c>
      <c r="C25" s="246"/>
      <c r="D25" s="246"/>
      <c r="E25" s="246"/>
      <c r="F25" s="246"/>
      <c r="G25" s="250">
        <v>0</v>
      </c>
      <c r="H25" s="250">
        <v>0</v>
      </c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7"/>
      <c r="CC25" s="247"/>
      <c r="CD25" s="247"/>
      <c r="CE25" s="247"/>
      <c r="CF25" s="247"/>
      <c r="CG25" s="247"/>
      <c r="CH25" s="247"/>
      <c r="CI25" s="247"/>
      <c r="CJ25" s="247"/>
      <c r="CK25" s="247"/>
      <c r="CL25" s="247"/>
      <c r="CM25" s="247"/>
      <c r="CN25" s="247"/>
      <c r="CO25" s="247"/>
      <c r="CP25" s="247"/>
      <c r="CQ25" s="247"/>
      <c r="CR25" s="247"/>
      <c r="CS25" s="247"/>
      <c r="CT25" s="247"/>
      <c r="CU25" s="247"/>
      <c r="CV25" s="247"/>
      <c r="CW25" s="247"/>
      <c r="CX25" s="247"/>
      <c r="CY25" s="247"/>
      <c r="CZ25" s="247"/>
      <c r="DA25" s="247"/>
      <c r="DB25" s="247"/>
      <c r="DC25" s="247"/>
      <c r="DD25" s="247"/>
      <c r="DE25" s="247"/>
      <c r="DF25" s="247"/>
      <c r="DG25" s="247"/>
      <c r="DH25" s="247"/>
      <c r="DI25" s="247"/>
      <c r="DJ25" s="247"/>
      <c r="DK25" s="247"/>
      <c r="DL25" s="247"/>
      <c r="DM25" s="247"/>
      <c r="DN25" s="247"/>
      <c r="DO25" s="247"/>
      <c r="DP25" s="247"/>
      <c r="DQ25" s="247"/>
      <c r="DR25" s="247"/>
      <c r="DS25" s="247"/>
      <c r="DT25" s="247"/>
      <c r="DU25" s="247"/>
      <c r="DV25" s="247"/>
      <c r="DW25" s="247"/>
      <c r="DX25" s="247"/>
      <c r="DY25" s="247"/>
      <c r="DZ25" s="247"/>
      <c r="EA25" s="247"/>
      <c r="EB25" s="247"/>
      <c r="EC25" s="247"/>
      <c r="ED25" s="247"/>
      <c r="EE25" s="247"/>
      <c r="EF25" s="247"/>
      <c r="EG25" s="247"/>
      <c r="EH25" s="247"/>
      <c r="EI25" s="247"/>
      <c r="EJ25" s="247"/>
      <c r="EK25" s="247"/>
      <c r="EL25" s="247"/>
      <c r="EM25" s="247"/>
      <c r="EN25" s="247"/>
      <c r="EO25" s="247"/>
      <c r="EP25" s="247"/>
      <c r="EQ25" s="247"/>
      <c r="ER25" s="247"/>
      <c r="ES25" s="247"/>
      <c r="ET25" s="247"/>
      <c r="EU25" s="247"/>
      <c r="EV25" s="247"/>
      <c r="EW25" s="247"/>
      <c r="EX25" s="247"/>
      <c r="EY25" s="247"/>
      <c r="EZ25" s="247"/>
      <c r="FA25" s="247"/>
      <c r="FB25" s="247"/>
      <c r="FC25" s="247"/>
      <c r="FD25" s="247"/>
      <c r="FE25" s="247"/>
      <c r="FF25" s="247"/>
      <c r="FG25" s="247"/>
      <c r="FH25" s="247"/>
      <c r="FI25" s="247"/>
      <c r="FJ25" s="247"/>
      <c r="FK25" s="247"/>
      <c r="FL25" s="247"/>
      <c r="FM25" s="247"/>
      <c r="FN25" s="247"/>
      <c r="FO25" s="247"/>
      <c r="FP25" s="247"/>
      <c r="FQ25" s="247"/>
      <c r="FR25" s="247"/>
      <c r="FS25" s="247"/>
      <c r="FT25" s="247"/>
      <c r="FU25" s="247"/>
      <c r="FV25" s="247"/>
      <c r="FW25" s="247"/>
      <c r="FX25" s="247"/>
      <c r="FY25" s="247"/>
      <c r="FZ25" s="247"/>
      <c r="GA25" s="247"/>
      <c r="GB25" s="247"/>
      <c r="GC25" s="247"/>
      <c r="GD25" s="247"/>
      <c r="GE25" s="247"/>
      <c r="GF25" s="247"/>
      <c r="GG25" s="247"/>
      <c r="GH25" s="247"/>
      <c r="GI25" s="247"/>
      <c r="GJ25" s="247"/>
      <c r="GK25" s="247"/>
      <c r="GL25" s="247"/>
      <c r="GM25" s="247"/>
      <c r="GN25" s="247"/>
      <c r="GO25" s="247"/>
      <c r="GP25" s="247"/>
      <c r="GQ25" s="247"/>
      <c r="GR25" s="247"/>
      <c r="GS25" s="247"/>
      <c r="GT25" s="247"/>
      <c r="GU25" s="247"/>
      <c r="GV25" s="247"/>
      <c r="GW25" s="247"/>
      <c r="GX25" s="247"/>
      <c r="GY25" s="247"/>
      <c r="GZ25" s="247"/>
      <c r="HA25" s="247"/>
      <c r="HB25" s="247"/>
      <c r="HC25" s="247"/>
      <c r="HD25" s="247"/>
      <c r="HE25" s="247"/>
      <c r="HF25" s="247"/>
      <c r="HG25" s="247"/>
      <c r="HH25" s="247"/>
      <c r="HI25" s="247"/>
      <c r="HJ25" s="247"/>
      <c r="HK25" s="247"/>
      <c r="HL25" s="247"/>
      <c r="HM25" s="247"/>
      <c r="HN25" s="247"/>
      <c r="HO25" s="247"/>
      <c r="HP25" s="247"/>
      <c r="HQ25" s="247"/>
      <c r="HR25" s="247"/>
      <c r="HS25" s="247"/>
      <c r="HT25" s="247"/>
      <c r="HU25" s="247"/>
      <c r="HV25" s="247"/>
      <c r="HW25" s="247"/>
      <c r="HX25" s="247"/>
      <c r="HY25" s="247"/>
      <c r="HZ25" s="247"/>
      <c r="IA25" s="247"/>
      <c r="IB25" s="247"/>
      <c r="IC25" s="247"/>
      <c r="ID25" s="247"/>
      <c r="IE25" s="247"/>
      <c r="IF25" s="247"/>
      <c r="IG25" s="247"/>
      <c r="IH25" s="247"/>
      <c r="II25" s="247"/>
    </row>
    <row r="26" spans="1:243" ht="15.75" customHeight="1">
      <c r="A26" s="246"/>
      <c r="B26" s="246" t="s">
        <v>460</v>
      </c>
      <c r="C26" s="246"/>
      <c r="D26" s="246"/>
      <c r="E26" s="246"/>
      <c r="F26" s="246"/>
      <c r="G26" s="250">
        <v>0</v>
      </c>
      <c r="H26" s="250">
        <v>0</v>
      </c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7"/>
      <c r="BQ26" s="247"/>
      <c r="BR26" s="247"/>
      <c r="BS26" s="247"/>
      <c r="BT26" s="247"/>
      <c r="BU26" s="247"/>
      <c r="BV26" s="247"/>
      <c r="BW26" s="247"/>
      <c r="BX26" s="247"/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247"/>
      <c r="DF26" s="247"/>
      <c r="DG26" s="247"/>
      <c r="DH26" s="247"/>
      <c r="DI26" s="247"/>
      <c r="DJ26" s="247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7"/>
      <c r="DY26" s="247"/>
      <c r="DZ26" s="247"/>
      <c r="EA26" s="247"/>
      <c r="EB26" s="247"/>
      <c r="EC26" s="247"/>
      <c r="ED26" s="247"/>
      <c r="EE26" s="247"/>
      <c r="EF26" s="247"/>
      <c r="EG26" s="247"/>
      <c r="EH26" s="247"/>
      <c r="EI26" s="247"/>
      <c r="EJ26" s="247"/>
      <c r="EK26" s="247"/>
      <c r="EL26" s="247"/>
      <c r="EM26" s="247"/>
      <c r="EN26" s="247"/>
      <c r="EO26" s="247"/>
      <c r="EP26" s="247"/>
      <c r="EQ26" s="247"/>
      <c r="ER26" s="247"/>
      <c r="ES26" s="247"/>
      <c r="ET26" s="247"/>
      <c r="EU26" s="247"/>
      <c r="EV26" s="247"/>
      <c r="EW26" s="247"/>
      <c r="EX26" s="247"/>
      <c r="EY26" s="247"/>
      <c r="EZ26" s="247"/>
      <c r="FA26" s="247"/>
      <c r="FB26" s="247"/>
      <c r="FC26" s="247"/>
      <c r="FD26" s="247"/>
      <c r="FE26" s="247"/>
      <c r="FF26" s="247"/>
      <c r="FG26" s="247"/>
      <c r="FH26" s="247"/>
      <c r="FI26" s="247"/>
      <c r="FJ26" s="247"/>
      <c r="FK26" s="247"/>
      <c r="FL26" s="247"/>
      <c r="FM26" s="247"/>
      <c r="FN26" s="247"/>
      <c r="FO26" s="247"/>
      <c r="FP26" s="247"/>
      <c r="FQ26" s="247"/>
      <c r="FR26" s="247"/>
      <c r="FS26" s="247"/>
      <c r="FT26" s="247"/>
      <c r="FU26" s="247"/>
      <c r="FV26" s="247"/>
      <c r="FW26" s="247"/>
      <c r="FX26" s="247"/>
      <c r="FY26" s="247"/>
      <c r="FZ26" s="247"/>
      <c r="GA26" s="247"/>
      <c r="GB26" s="247"/>
      <c r="GC26" s="247"/>
      <c r="GD26" s="247"/>
      <c r="GE26" s="247"/>
      <c r="GF26" s="247"/>
      <c r="GG26" s="247"/>
      <c r="GH26" s="247"/>
      <c r="GI26" s="247"/>
      <c r="GJ26" s="247"/>
      <c r="GK26" s="247"/>
      <c r="GL26" s="247"/>
      <c r="GM26" s="247"/>
      <c r="GN26" s="247"/>
      <c r="GO26" s="247"/>
      <c r="GP26" s="247"/>
      <c r="GQ26" s="247"/>
      <c r="GR26" s="247"/>
      <c r="GS26" s="247"/>
      <c r="GT26" s="247"/>
      <c r="GU26" s="247"/>
      <c r="GV26" s="247"/>
      <c r="GW26" s="247"/>
      <c r="GX26" s="247"/>
      <c r="GY26" s="247"/>
      <c r="GZ26" s="247"/>
      <c r="HA26" s="247"/>
      <c r="HB26" s="247"/>
      <c r="HC26" s="247"/>
      <c r="HD26" s="247"/>
      <c r="HE26" s="247"/>
      <c r="HF26" s="247"/>
      <c r="HG26" s="247"/>
      <c r="HH26" s="247"/>
      <c r="HI26" s="247"/>
      <c r="HJ26" s="247"/>
      <c r="HK26" s="247"/>
      <c r="HL26" s="247"/>
      <c r="HM26" s="247"/>
      <c r="HN26" s="247"/>
      <c r="HO26" s="247"/>
      <c r="HP26" s="247"/>
      <c r="HQ26" s="247"/>
      <c r="HR26" s="247"/>
      <c r="HS26" s="247"/>
      <c r="HT26" s="247"/>
      <c r="HU26" s="247"/>
      <c r="HV26" s="247"/>
      <c r="HW26" s="247"/>
      <c r="HX26" s="247"/>
      <c r="HY26" s="247"/>
      <c r="HZ26" s="247"/>
      <c r="IA26" s="247"/>
      <c r="IB26" s="247"/>
      <c r="IC26" s="247"/>
      <c r="ID26" s="247"/>
      <c r="IE26" s="247"/>
      <c r="IF26" s="247"/>
      <c r="IG26" s="247"/>
      <c r="IH26" s="247"/>
      <c r="II26" s="247"/>
    </row>
    <row r="27" spans="1:243" ht="15.75" customHeight="1">
      <c r="A27" s="246"/>
      <c r="B27" s="246" t="s">
        <v>461</v>
      </c>
      <c r="C27" s="246"/>
      <c r="D27" s="246"/>
      <c r="E27" s="246"/>
      <c r="F27" s="246"/>
      <c r="G27" s="250">
        <v>0</v>
      </c>
      <c r="H27" s="250">
        <v>0</v>
      </c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  <c r="BF27" s="247"/>
      <c r="BG27" s="247"/>
      <c r="BH27" s="247"/>
      <c r="BI27" s="247"/>
      <c r="BJ27" s="247"/>
      <c r="BK27" s="247"/>
      <c r="BL27" s="247"/>
      <c r="BM27" s="247"/>
      <c r="BN27" s="247"/>
      <c r="BO27" s="247"/>
      <c r="BP27" s="247"/>
      <c r="BQ27" s="247"/>
      <c r="BR27" s="247"/>
      <c r="BS27" s="247"/>
      <c r="BT27" s="247"/>
      <c r="BU27" s="247"/>
      <c r="BV27" s="247"/>
      <c r="BW27" s="247"/>
      <c r="BX27" s="247"/>
      <c r="BY27" s="247"/>
      <c r="BZ27" s="247"/>
      <c r="CA27" s="247"/>
      <c r="CB27" s="247"/>
      <c r="CC27" s="247"/>
      <c r="CD27" s="247"/>
      <c r="CE27" s="247"/>
      <c r="CF27" s="247"/>
      <c r="CG27" s="247"/>
      <c r="CH27" s="247"/>
      <c r="CI27" s="247"/>
      <c r="CJ27" s="247"/>
      <c r="CK27" s="247"/>
      <c r="CL27" s="247"/>
      <c r="CM27" s="247"/>
      <c r="CN27" s="247"/>
      <c r="CO27" s="247"/>
      <c r="CP27" s="247"/>
      <c r="CQ27" s="247"/>
      <c r="CR27" s="247"/>
      <c r="CS27" s="247"/>
      <c r="CT27" s="247"/>
      <c r="CU27" s="247"/>
      <c r="CV27" s="247"/>
      <c r="CW27" s="247"/>
      <c r="CX27" s="247"/>
      <c r="CY27" s="247"/>
      <c r="CZ27" s="247"/>
      <c r="DA27" s="247"/>
      <c r="DB27" s="247"/>
      <c r="DC27" s="247"/>
      <c r="DD27" s="247"/>
      <c r="DE27" s="247"/>
      <c r="DF27" s="247"/>
      <c r="DG27" s="247"/>
      <c r="DH27" s="247"/>
      <c r="DI27" s="247"/>
      <c r="DJ27" s="247"/>
      <c r="DK27" s="247"/>
      <c r="DL27" s="247"/>
      <c r="DM27" s="247"/>
      <c r="DN27" s="247"/>
      <c r="DO27" s="247"/>
      <c r="DP27" s="247"/>
      <c r="DQ27" s="247"/>
      <c r="DR27" s="247"/>
      <c r="DS27" s="247"/>
      <c r="DT27" s="247"/>
      <c r="DU27" s="247"/>
      <c r="DV27" s="247"/>
      <c r="DW27" s="247"/>
      <c r="DX27" s="247"/>
      <c r="DY27" s="247"/>
      <c r="DZ27" s="247"/>
      <c r="EA27" s="247"/>
      <c r="EB27" s="247"/>
      <c r="EC27" s="247"/>
      <c r="ED27" s="247"/>
      <c r="EE27" s="247"/>
      <c r="EF27" s="247"/>
      <c r="EG27" s="247"/>
      <c r="EH27" s="247"/>
      <c r="EI27" s="247"/>
      <c r="EJ27" s="247"/>
      <c r="EK27" s="247"/>
      <c r="EL27" s="247"/>
      <c r="EM27" s="247"/>
      <c r="EN27" s="247"/>
      <c r="EO27" s="247"/>
      <c r="EP27" s="247"/>
      <c r="EQ27" s="247"/>
      <c r="ER27" s="247"/>
      <c r="ES27" s="247"/>
      <c r="ET27" s="247"/>
      <c r="EU27" s="247"/>
      <c r="EV27" s="247"/>
      <c r="EW27" s="247"/>
      <c r="EX27" s="247"/>
      <c r="EY27" s="247"/>
      <c r="EZ27" s="247"/>
      <c r="FA27" s="247"/>
      <c r="FB27" s="247"/>
      <c r="FC27" s="247"/>
      <c r="FD27" s="247"/>
      <c r="FE27" s="247"/>
      <c r="FF27" s="247"/>
      <c r="FG27" s="247"/>
      <c r="FH27" s="247"/>
      <c r="FI27" s="247"/>
      <c r="FJ27" s="247"/>
      <c r="FK27" s="247"/>
      <c r="FL27" s="247"/>
      <c r="FM27" s="247"/>
      <c r="FN27" s="247"/>
      <c r="FO27" s="247"/>
      <c r="FP27" s="247"/>
      <c r="FQ27" s="247"/>
      <c r="FR27" s="247"/>
      <c r="FS27" s="247"/>
      <c r="FT27" s="247"/>
      <c r="FU27" s="247"/>
      <c r="FV27" s="247"/>
      <c r="FW27" s="247"/>
      <c r="FX27" s="247"/>
      <c r="FY27" s="247"/>
      <c r="FZ27" s="247"/>
      <c r="GA27" s="247"/>
      <c r="GB27" s="247"/>
      <c r="GC27" s="247"/>
      <c r="GD27" s="247"/>
      <c r="GE27" s="247"/>
      <c r="GF27" s="247"/>
      <c r="GG27" s="247"/>
      <c r="GH27" s="247"/>
      <c r="GI27" s="247"/>
      <c r="GJ27" s="247"/>
      <c r="GK27" s="247"/>
      <c r="GL27" s="247"/>
      <c r="GM27" s="247"/>
      <c r="GN27" s="247"/>
      <c r="GO27" s="247"/>
      <c r="GP27" s="247"/>
      <c r="GQ27" s="247"/>
      <c r="GR27" s="247"/>
      <c r="GS27" s="247"/>
      <c r="GT27" s="247"/>
      <c r="GU27" s="247"/>
      <c r="GV27" s="247"/>
      <c r="GW27" s="247"/>
      <c r="GX27" s="247"/>
      <c r="GY27" s="247"/>
      <c r="GZ27" s="247"/>
      <c r="HA27" s="247"/>
      <c r="HB27" s="247"/>
      <c r="HC27" s="247"/>
      <c r="HD27" s="247"/>
      <c r="HE27" s="247"/>
      <c r="HF27" s="247"/>
      <c r="HG27" s="247"/>
      <c r="HH27" s="247"/>
      <c r="HI27" s="247"/>
      <c r="HJ27" s="247"/>
      <c r="HK27" s="247"/>
      <c r="HL27" s="247"/>
      <c r="HM27" s="247"/>
      <c r="HN27" s="247"/>
      <c r="HO27" s="247"/>
      <c r="HP27" s="247"/>
      <c r="HQ27" s="247"/>
      <c r="HR27" s="247"/>
      <c r="HS27" s="247"/>
      <c r="HT27" s="247"/>
      <c r="HU27" s="247"/>
      <c r="HV27" s="247"/>
      <c r="HW27" s="247"/>
      <c r="HX27" s="247"/>
      <c r="HY27" s="247"/>
      <c r="HZ27" s="247"/>
      <c r="IA27" s="247"/>
      <c r="IB27" s="247"/>
      <c r="IC27" s="247"/>
      <c r="ID27" s="247"/>
      <c r="IE27" s="247"/>
      <c r="IF27" s="247"/>
      <c r="IG27" s="247"/>
      <c r="IH27" s="247"/>
      <c r="II27" s="247"/>
    </row>
    <row r="28" spans="1:243" ht="15.75" customHeight="1">
      <c r="A28" s="246"/>
      <c r="B28" s="254" t="s">
        <v>321</v>
      </c>
      <c r="C28" s="254"/>
      <c r="D28" s="254"/>
      <c r="E28" s="246"/>
      <c r="F28" s="246"/>
      <c r="G28" s="260">
        <f>SUM(G21:G27)</f>
        <v>1806396481</v>
      </c>
      <c r="H28" s="260">
        <f>SUM(H21:H27)</f>
        <v>1198227211</v>
      </c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247"/>
      <c r="BS28" s="247"/>
      <c r="BT28" s="247"/>
      <c r="BU28" s="247"/>
      <c r="BV28" s="247"/>
      <c r="BW28" s="247"/>
      <c r="BX28" s="247"/>
      <c r="BY28" s="247"/>
      <c r="BZ28" s="247"/>
      <c r="CA28" s="247"/>
      <c r="CB28" s="247"/>
      <c r="CC28" s="247"/>
      <c r="CD28" s="247"/>
      <c r="CE28" s="247"/>
      <c r="CF28" s="247"/>
      <c r="CG28" s="247"/>
      <c r="CH28" s="247"/>
      <c r="CI28" s="247"/>
      <c r="CJ28" s="247"/>
      <c r="CK28" s="247"/>
      <c r="CL28" s="247"/>
      <c r="CM28" s="247"/>
      <c r="CN28" s="247"/>
      <c r="CO28" s="247"/>
      <c r="CP28" s="247"/>
      <c r="CQ28" s="247"/>
      <c r="CR28" s="247"/>
      <c r="CS28" s="247"/>
      <c r="CT28" s="247"/>
      <c r="CU28" s="247"/>
      <c r="CV28" s="247"/>
      <c r="CW28" s="247"/>
      <c r="CX28" s="247"/>
      <c r="CY28" s="247"/>
      <c r="CZ28" s="247"/>
      <c r="DA28" s="247"/>
      <c r="DB28" s="247"/>
      <c r="DC28" s="247"/>
      <c r="DD28" s="247"/>
      <c r="DE28" s="247"/>
      <c r="DF28" s="247"/>
      <c r="DG28" s="247"/>
      <c r="DH28" s="247"/>
      <c r="DI28" s="247"/>
      <c r="DJ28" s="247"/>
      <c r="DK28" s="247"/>
      <c r="DL28" s="247"/>
      <c r="DM28" s="247"/>
      <c r="DN28" s="247"/>
      <c r="DO28" s="247"/>
      <c r="DP28" s="247"/>
      <c r="DQ28" s="247"/>
      <c r="DR28" s="247"/>
      <c r="DS28" s="247"/>
      <c r="DT28" s="247"/>
      <c r="DU28" s="247"/>
      <c r="DV28" s="247"/>
      <c r="DW28" s="247"/>
      <c r="DX28" s="247"/>
      <c r="DY28" s="247"/>
      <c r="DZ28" s="247"/>
      <c r="EA28" s="247"/>
      <c r="EB28" s="247"/>
      <c r="EC28" s="247"/>
      <c r="ED28" s="247"/>
      <c r="EE28" s="247"/>
      <c r="EF28" s="247"/>
      <c r="EG28" s="247"/>
      <c r="EH28" s="247"/>
      <c r="EI28" s="247"/>
      <c r="EJ28" s="247"/>
      <c r="EK28" s="247"/>
      <c r="EL28" s="247"/>
      <c r="EM28" s="247"/>
      <c r="EN28" s="247"/>
      <c r="EO28" s="247"/>
      <c r="EP28" s="247"/>
      <c r="EQ28" s="247"/>
      <c r="ER28" s="247"/>
      <c r="ES28" s="247"/>
      <c r="ET28" s="247"/>
      <c r="EU28" s="247"/>
      <c r="EV28" s="247"/>
      <c r="EW28" s="247"/>
      <c r="EX28" s="247"/>
      <c r="EY28" s="247"/>
      <c r="EZ28" s="247"/>
      <c r="FA28" s="247"/>
      <c r="FB28" s="247"/>
      <c r="FC28" s="247"/>
      <c r="FD28" s="247"/>
      <c r="FE28" s="247"/>
      <c r="FF28" s="247"/>
      <c r="FG28" s="247"/>
      <c r="FH28" s="247"/>
      <c r="FI28" s="247"/>
      <c r="FJ28" s="247"/>
      <c r="FK28" s="247"/>
      <c r="FL28" s="247"/>
      <c r="FM28" s="247"/>
      <c r="FN28" s="247"/>
      <c r="FO28" s="247"/>
      <c r="FP28" s="247"/>
      <c r="FQ28" s="247"/>
      <c r="FR28" s="247"/>
      <c r="FS28" s="247"/>
      <c r="FT28" s="247"/>
      <c r="FU28" s="247"/>
      <c r="FV28" s="247"/>
      <c r="FW28" s="247"/>
      <c r="FX28" s="247"/>
      <c r="FY28" s="247"/>
      <c r="FZ28" s="247"/>
      <c r="GA28" s="247"/>
      <c r="GB28" s="247"/>
      <c r="GC28" s="247"/>
      <c r="GD28" s="247"/>
      <c r="GE28" s="247"/>
      <c r="GF28" s="247"/>
      <c r="GG28" s="247"/>
      <c r="GH28" s="247"/>
      <c r="GI28" s="247"/>
      <c r="GJ28" s="247"/>
      <c r="GK28" s="247"/>
      <c r="GL28" s="247"/>
      <c r="GM28" s="247"/>
      <c r="GN28" s="247"/>
      <c r="GO28" s="247"/>
      <c r="GP28" s="247"/>
      <c r="GQ28" s="247"/>
      <c r="GR28" s="247"/>
      <c r="GS28" s="247"/>
      <c r="GT28" s="247"/>
      <c r="GU28" s="247"/>
      <c r="GV28" s="247"/>
      <c r="GW28" s="247"/>
      <c r="GX28" s="247"/>
      <c r="GY28" s="247"/>
      <c r="GZ28" s="247"/>
      <c r="HA28" s="247"/>
      <c r="HB28" s="247"/>
      <c r="HC28" s="247"/>
      <c r="HD28" s="247"/>
      <c r="HE28" s="247"/>
      <c r="HF28" s="247"/>
      <c r="HG28" s="247"/>
      <c r="HH28" s="247"/>
      <c r="HI28" s="247"/>
      <c r="HJ28" s="247"/>
      <c r="HK28" s="247"/>
      <c r="HL28" s="247"/>
      <c r="HM28" s="247"/>
      <c r="HN28" s="247"/>
      <c r="HO28" s="247"/>
      <c r="HP28" s="247"/>
      <c r="HQ28" s="247"/>
      <c r="HR28" s="247"/>
      <c r="HS28" s="247"/>
      <c r="HT28" s="247"/>
      <c r="HU28" s="247"/>
      <c r="HV28" s="247"/>
      <c r="HW28" s="247"/>
      <c r="HX28" s="247"/>
      <c r="HY28" s="247"/>
      <c r="HZ28" s="247"/>
      <c r="IA28" s="247"/>
      <c r="IB28" s="247"/>
      <c r="IC28" s="247"/>
      <c r="ID28" s="247"/>
      <c r="IE28" s="247"/>
      <c r="IF28" s="247"/>
      <c r="IG28" s="247"/>
      <c r="IH28" s="247"/>
      <c r="II28" s="247"/>
    </row>
    <row r="29" spans="1:243" s="245" customFormat="1" ht="26.25" customHeight="1">
      <c r="A29" s="253" t="s">
        <v>462</v>
      </c>
      <c r="B29" s="253"/>
      <c r="C29" s="253"/>
      <c r="D29" s="253"/>
      <c r="E29" s="253"/>
      <c r="F29" s="253"/>
      <c r="G29" s="257" t="s">
        <v>315</v>
      </c>
      <c r="H29" s="257" t="s">
        <v>316</v>
      </c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2"/>
      <c r="CJ29" s="242"/>
      <c r="CK29" s="242"/>
      <c r="CL29" s="242"/>
      <c r="CM29" s="242"/>
      <c r="CN29" s="242"/>
      <c r="CO29" s="242"/>
      <c r="CP29" s="242"/>
      <c r="CQ29" s="242"/>
      <c r="CR29" s="242"/>
      <c r="CS29" s="242"/>
      <c r="CT29" s="242"/>
      <c r="CU29" s="242"/>
      <c r="CV29" s="242"/>
      <c r="CW29" s="242"/>
      <c r="CX29" s="242"/>
      <c r="CY29" s="242"/>
      <c r="CZ29" s="242"/>
      <c r="DA29" s="242"/>
      <c r="DB29" s="242"/>
      <c r="DC29" s="242"/>
      <c r="DD29" s="242"/>
      <c r="DE29" s="242"/>
      <c r="DF29" s="242"/>
      <c r="DG29" s="242"/>
      <c r="DH29" s="242"/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2"/>
      <c r="DT29" s="242"/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2"/>
      <c r="EF29" s="242"/>
      <c r="EG29" s="242"/>
      <c r="EH29" s="242"/>
      <c r="EI29" s="242"/>
      <c r="EJ29" s="242"/>
      <c r="EK29" s="242"/>
      <c r="EL29" s="242"/>
      <c r="EM29" s="242"/>
      <c r="EN29" s="242"/>
      <c r="EO29" s="242"/>
      <c r="EP29" s="242"/>
      <c r="EQ29" s="242"/>
      <c r="ER29" s="242"/>
      <c r="ES29" s="242"/>
      <c r="ET29" s="242"/>
      <c r="EU29" s="242"/>
      <c r="EV29" s="242"/>
      <c r="EW29" s="242"/>
      <c r="EX29" s="242"/>
      <c r="EY29" s="242"/>
      <c r="EZ29" s="242"/>
      <c r="FA29" s="242"/>
      <c r="FB29" s="242"/>
      <c r="FC29" s="242"/>
      <c r="FD29" s="242"/>
      <c r="FE29" s="242"/>
      <c r="FF29" s="242"/>
      <c r="FG29" s="242"/>
      <c r="FH29" s="242"/>
      <c r="FI29" s="242"/>
      <c r="FJ29" s="242"/>
      <c r="FK29" s="242"/>
      <c r="FL29" s="242"/>
      <c r="FM29" s="242"/>
      <c r="FN29" s="242"/>
      <c r="FO29" s="242"/>
      <c r="FP29" s="242"/>
      <c r="FQ29" s="242"/>
      <c r="FR29" s="242"/>
      <c r="FS29" s="242"/>
      <c r="FT29" s="242"/>
      <c r="FU29" s="242"/>
      <c r="FV29" s="242"/>
      <c r="FW29" s="242"/>
      <c r="FX29" s="242"/>
      <c r="FY29" s="242"/>
      <c r="FZ29" s="242"/>
      <c r="GA29" s="242"/>
      <c r="GB29" s="242"/>
      <c r="GC29" s="242"/>
      <c r="GD29" s="242"/>
      <c r="GE29" s="242"/>
      <c r="GF29" s="242"/>
      <c r="GG29" s="242"/>
      <c r="GH29" s="242"/>
      <c r="GI29" s="242"/>
      <c r="GJ29" s="242"/>
      <c r="GK29" s="242"/>
      <c r="GL29" s="242"/>
      <c r="GM29" s="242"/>
      <c r="GN29" s="242"/>
      <c r="GO29" s="242"/>
      <c r="GP29" s="242"/>
      <c r="GQ29" s="242"/>
      <c r="GR29" s="242"/>
      <c r="GS29" s="242"/>
      <c r="GT29" s="242"/>
      <c r="GU29" s="242"/>
      <c r="GV29" s="242"/>
      <c r="GW29" s="242"/>
      <c r="GX29" s="242"/>
      <c r="GY29" s="242"/>
      <c r="GZ29" s="242"/>
      <c r="HA29" s="242"/>
      <c r="HB29" s="242"/>
      <c r="HC29" s="242"/>
      <c r="HD29" s="242"/>
      <c r="HE29" s="242"/>
      <c r="HF29" s="242"/>
      <c r="HG29" s="242"/>
      <c r="HH29" s="242"/>
      <c r="HI29" s="242"/>
      <c r="HJ29" s="242"/>
      <c r="HK29" s="242"/>
      <c r="HL29" s="242"/>
      <c r="HM29" s="242"/>
      <c r="HN29" s="242"/>
      <c r="HO29" s="242"/>
      <c r="HP29" s="242"/>
      <c r="HQ29" s="242"/>
      <c r="HR29" s="242"/>
      <c r="HS29" s="242"/>
      <c r="HT29" s="242"/>
      <c r="HU29" s="242"/>
      <c r="HV29" s="242"/>
      <c r="HW29" s="242"/>
      <c r="HX29" s="242"/>
      <c r="HY29" s="242"/>
      <c r="HZ29" s="242"/>
      <c r="IA29" s="242"/>
      <c r="IB29" s="242"/>
      <c r="IC29" s="242"/>
      <c r="ID29" s="242"/>
      <c r="IE29" s="242"/>
      <c r="IF29" s="242"/>
      <c r="IG29" s="242"/>
      <c r="IH29" s="242"/>
      <c r="II29" s="242"/>
    </row>
    <row r="30" spans="1:243" ht="15.75" customHeight="1">
      <c r="A30" s="246"/>
      <c r="B30" s="246" t="s">
        <v>463</v>
      </c>
      <c r="C30" s="246"/>
      <c r="D30" s="246"/>
      <c r="E30" s="246"/>
      <c r="F30" s="246"/>
      <c r="G30" s="250">
        <v>0</v>
      </c>
      <c r="H30" s="250">
        <v>0</v>
      </c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247"/>
      <c r="BS30" s="247"/>
      <c r="BT30" s="247"/>
      <c r="BU30" s="247"/>
      <c r="BV30" s="247"/>
      <c r="BW30" s="247"/>
      <c r="BX30" s="247"/>
      <c r="BY30" s="247"/>
      <c r="BZ30" s="247"/>
      <c r="CA30" s="247"/>
      <c r="CB30" s="247"/>
      <c r="CC30" s="247"/>
      <c r="CD30" s="247"/>
      <c r="CE30" s="247"/>
      <c r="CF30" s="247"/>
      <c r="CG30" s="247"/>
      <c r="CH30" s="247"/>
      <c r="CI30" s="247"/>
      <c r="CJ30" s="247"/>
      <c r="CK30" s="247"/>
      <c r="CL30" s="247"/>
      <c r="CM30" s="247"/>
      <c r="CN30" s="247"/>
      <c r="CO30" s="247"/>
      <c r="CP30" s="247"/>
      <c r="CQ30" s="247"/>
      <c r="CR30" s="247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  <c r="DD30" s="247"/>
      <c r="DE30" s="247"/>
      <c r="DF30" s="247"/>
      <c r="DG30" s="247"/>
      <c r="DH30" s="247"/>
      <c r="DI30" s="247"/>
      <c r="DJ30" s="247"/>
      <c r="DK30" s="247"/>
      <c r="DL30" s="247"/>
      <c r="DM30" s="247"/>
      <c r="DN30" s="247"/>
      <c r="DO30" s="247"/>
      <c r="DP30" s="247"/>
      <c r="DQ30" s="247"/>
      <c r="DR30" s="247"/>
      <c r="DS30" s="247"/>
      <c r="DT30" s="247"/>
      <c r="DU30" s="247"/>
      <c r="DV30" s="247"/>
      <c r="DW30" s="247"/>
      <c r="DX30" s="247"/>
      <c r="DY30" s="247"/>
      <c r="DZ30" s="247"/>
      <c r="EA30" s="247"/>
      <c r="EB30" s="247"/>
      <c r="EC30" s="247"/>
      <c r="ED30" s="247"/>
      <c r="EE30" s="247"/>
      <c r="EF30" s="247"/>
      <c r="EG30" s="247"/>
      <c r="EH30" s="247"/>
      <c r="EI30" s="247"/>
      <c r="EJ30" s="247"/>
      <c r="EK30" s="247"/>
      <c r="EL30" s="247"/>
      <c r="EM30" s="247"/>
      <c r="EN30" s="247"/>
      <c r="EO30" s="247"/>
      <c r="EP30" s="247"/>
      <c r="EQ30" s="247"/>
      <c r="ER30" s="247"/>
      <c r="ES30" s="247"/>
      <c r="ET30" s="247"/>
      <c r="EU30" s="247"/>
      <c r="EV30" s="247"/>
      <c r="EW30" s="247"/>
      <c r="EX30" s="247"/>
      <c r="EY30" s="247"/>
      <c r="EZ30" s="247"/>
      <c r="FA30" s="247"/>
      <c r="FB30" s="247"/>
      <c r="FC30" s="247"/>
      <c r="FD30" s="247"/>
      <c r="FE30" s="247"/>
      <c r="FF30" s="247"/>
      <c r="FG30" s="247"/>
      <c r="FH30" s="247"/>
      <c r="FI30" s="247"/>
      <c r="FJ30" s="247"/>
      <c r="FK30" s="247"/>
      <c r="FL30" s="247"/>
      <c r="FM30" s="247"/>
      <c r="FN30" s="247"/>
      <c r="FO30" s="247"/>
      <c r="FP30" s="247"/>
      <c r="FQ30" s="247"/>
      <c r="FR30" s="247"/>
      <c r="FS30" s="247"/>
      <c r="FT30" s="247"/>
      <c r="FU30" s="247"/>
      <c r="FV30" s="247"/>
      <c r="FW30" s="247"/>
      <c r="FX30" s="247"/>
      <c r="FY30" s="247"/>
      <c r="FZ30" s="247"/>
      <c r="GA30" s="247"/>
      <c r="GB30" s="247"/>
      <c r="GC30" s="247"/>
      <c r="GD30" s="247"/>
      <c r="GE30" s="247"/>
      <c r="GF30" s="247"/>
      <c r="GG30" s="247"/>
      <c r="GH30" s="247"/>
      <c r="GI30" s="247"/>
      <c r="GJ30" s="247"/>
      <c r="GK30" s="247"/>
      <c r="GL30" s="247"/>
      <c r="GM30" s="247"/>
      <c r="GN30" s="247"/>
      <c r="GO30" s="247"/>
      <c r="GP30" s="247"/>
      <c r="GQ30" s="247"/>
      <c r="GR30" s="247"/>
      <c r="GS30" s="247"/>
      <c r="GT30" s="247"/>
      <c r="GU30" s="247"/>
      <c r="GV30" s="247"/>
      <c r="GW30" s="247"/>
      <c r="GX30" s="247"/>
      <c r="GY30" s="247"/>
      <c r="GZ30" s="247"/>
      <c r="HA30" s="247"/>
      <c r="HB30" s="247"/>
      <c r="HC30" s="247"/>
      <c r="HD30" s="247"/>
      <c r="HE30" s="247"/>
      <c r="HF30" s="247"/>
      <c r="HG30" s="247"/>
      <c r="HH30" s="247"/>
      <c r="HI30" s="247"/>
      <c r="HJ30" s="247"/>
      <c r="HK30" s="247"/>
      <c r="HL30" s="247"/>
      <c r="HM30" s="247"/>
      <c r="HN30" s="247"/>
      <c r="HO30" s="247"/>
      <c r="HP30" s="247"/>
      <c r="HQ30" s="247"/>
      <c r="HR30" s="247"/>
      <c r="HS30" s="247"/>
      <c r="HT30" s="247"/>
      <c r="HU30" s="247"/>
      <c r="HV30" s="247"/>
      <c r="HW30" s="247"/>
      <c r="HX30" s="247"/>
      <c r="HY30" s="247"/>
      <c r="HZ30" s="247"/>
      <c r="IA30" s="247"/>
      <c r="IB30" s="247"/>
      <c r="IC30" s="247"/>
      <c r="ID30" s="247"/>
      <c r="IE30" s="247"/>
      <c r="IF30" s="247"/>
      <c r="IG30" s="247"/>
      <c r="IH30" s="247"/>
      <c r="II30" s="247"/>
    </row>
    <row r="31" spans="1:243" ht="15.75" customHeight="1">
      <c r="A31" s="246"/>
      <c r="B31" s="246" t="s">
        <v>464</v>
      </c>
      <c r="C31" s="246"/>
      <c r="D31" s="246"/>
      <c r="E31" s="246"/>
      <c r="F31" s="246"/>
      <c r="G31" s="250"/>
      <c r="H31" s="250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  <c r="BN31" s="247"/>
      <c r="BO31" s="247"/>
      <c r="BP31" s="247"/>
      <c r="BQ31" s="247"/>
      <c r="BR31" s="247"/>
      <c r="BS31" s="247"/>
      <c r="BT31" s="247"/>
      <c r="BU31" s="247"/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47"/>
      <c r="CQ31" s="247"/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247"/>
      <c r="DF31" s="247"/>
      <c r="DG31" s="247"/>
      <c r="DH31" s="247"/>
      <c r="DI31" s="247"/>
      <c r="DJ31" s="247"/>
      <c r="DK31" s="247"/>
      <c r="DL31" s="247"/>
      <c r="DM31" s="247"/>
      <c r="DN31" s="247"/>
      <c r="DO31" s="247"/>
      <c r="DP31" s="247"/>
      <c r="DQ31" s="247"/>
      <c r="DR31" s="247"/>
      <c r="DS31" s="247"/>
      <c r="DT31" s="247"/>
      <c r="DU31" s="247"/>
      <c r="DV31" s="247"/>
      <c r="DW31" s="247"/>
      <c r="DX31" s="247"/>
      <c r="DY31" s="247"/>
      <c r="DZ31" s="247"/>
      <c r="EA31" s="247"/>
      <c r="EB31" s="247"/>
      <c r="EC31" s="247"/>
      <c r="ED31" s="247"/>
      <c r="EE31" s="247"/>
      <c r="EF31" s="247"/>
      <c r="EG31" s="247"/>
      <c r="EH31" s="247"/>
      <c r="EI31" s="247"/>
      <c r="EJ31" s="247"/>
      <c r="EK31" s="247"/>
      <c r="EL31" s="247"/>
      <c r="EM31" s="247"/>
      <c r="EN31" s="247"/>
      <c r="EO31" s="247"/>
      <c r="EP31" s="247"/>
      <c r="EQ31" s="247"/>
      <c r="ER31" s="247"/>
      <c r="ES31" s="247"/>
      <c r="ET31" s="247"/>
      <c r="EU31" s="247"/>
      <c r="EV31" s="247"/>
      <c r="EW31" s="247"/>
      <c r="EX31" s="247"/>
      <c r="EY31" s="247"/>
      <c r="EZ31" s="247"/>
      <c r="FA31" s="247"/>
      <c r="FB31" s="247"/>
      <c r="FC31" s="247"/>
      <c r="FD31" s="247"/>
      <c r="FE31" s="247"/>
      <c r="FF31" s="247"/>
      <c r="FG31" s="247"/>
      <c r="FH31" s="247"/>
      <c r="FI31" s="247"/>
      <c r="FJ31" s="247"/>
      <c r="FK31" s="247"/>
      <c r="FL31" s="247"/>
      <c r="FM31" s="247"/>
      <c r="FN31" s="247"/>
      <c r="FO31" s="247"/>
      <c r="FP31" s="247"/>
      <c r="FQ31" s="247"/>
      <c r="FR31" s="247"/>
      <c r="FS31" s="247"/>
      <c r="FT31" s="247"/>
      <c r="FU31" s="247"/>
      <c r="FV31" s="247"/>
      <c r="FW31" s="247"/>
      <c r="FX31" s="247"/>
      <c r="FY31" s="247"/>
      <c r="FZ31" s="247"/>
      <c r="GA31" s="247"/>
      <c r="GB31" s="247"/>
      <c r="GC31" s="247"/>
      <c r="GD31" s="247"/>
      <c r="GE31" s="247"/>
      <c r="GF31" s="247"/>
      <c r="GG31" s="247"/>
      <c r="GH31" s="247"/>
      <c r="GI31" s="247"/>
      <c r="GJ31" s="247"/>
      <c r="GK31" s="247"/>
      <c r="GL31" s="247"/>
      <c r="GM31" s="247"/>
      <c r="GN31" s="247"/>
      <c r="GO31" s="247"/>
      <c r="GP31" s="247"/>
      <c r="GQ31" s="247"/>
      <c r="GR31" s="247"/>
      <c r="GS31" s="247"/>
      <c r="GT31" s="247"/>
      <c r="GU31" s="247"/>
      <c r="GV31" s="247"/>
      <c r="GW31" s="247"/>
      <c r="GX31" s="247"/>
      <c r="GY31" s="247"/>
      <c r="GZ31" s="247"/>
      <c r="HA31" s="247"/>
      <c r="HB31" s="247"/>
      <c r="HC31" s="247"/>
      <c r="HD31" s="247"/>
      <c r="HE31" s="247"/>
      <c r="HF31" s="247"/>
      <c r="HG31" s="247"/>
      <c r="HH31" s="247"/>
      <c r="HI31" s="247"/>
      <c r="HJ31" s="247"/>
      <c r="HK31" s="247"/>
      <c r="HL31" s="247"/>
      <c r="HM31" s="247"/>
      <c r="HN31" s="247"/>
      <c r="HO31" s="247"/>
      <c r="HP31" s="247"/>
      <c r="HQ31" s="247"/>
      <c r="HR31" s="247"/>
      <c r="HS31" s="247"/>
      <c r="HT31" s="247"/>
      <c r="HU31" s="247"/>
      <c r="HV31" s="247"/>
      <c r="HW31" s="247"/>
      <c r="HX31" s="247"/>
      <c r="HY31" s="247"/>
      <c r="HZ31" s="247"/>
      <c r="IA31" s="247"/>
      <c r="IB31" s="247"/>
      <c r="IC31" s="247"/>
      <c r="ID31" s="247"/>
      <c r="IE31" s="247"/>
      <c r="IF31" s="247"/>
      <c r="IG31" s="247"/>
      <c r="IH31" s="247"/>
      <c r="II31" s="247"/>
    </row>
    <row r="32" spans="1:243" ht="15.75" customHeight="1">
      <c r="A32" s="246"/>
      <c r="B32" s="246" t="s">
        <v>465</v>
      </c>
      <c r="C32" s="246"/>
      <c r="D32" s="246"/>
      <c r="E32" s="246"/>
      <c r="F32" s="246"/>
      <c r="G32" s="250"/>
      <c r="H32" s="250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7"/>
      <c r="BH32" s="247"/>
      <c r="BI32" s="247"/>
      <c r="BJ32" s="247"/>
      <c r="BK32" s="247"/>
      <c r="BL32" s="247"/>
      <c r="BM32" s="247"/>
      <c r="BN32" s="247"/>
      <c r="BO32" s="247"/>
      <c r="BP32" s="247"/>
      <c r="BQ32" s="247"/>
      <c r="BR32" s="247"/>
      <c r="BS32" s="247"/>
      <c r="BT32" s="247"/>
      <c r="BU32" s="247"/>
      <c r="BV32" s="247"/>
      <c r="BW32" s="247"/>
      <c r="BX32" s="247"/>
      <c r="BY32" s="247"/>
      <c r="BZ32" s="247"/>
      <c r="CA32" s="247"/>
      <c r="CB32" s="247"/>
      <c r="CC32" s="247"/>
      <c r="CD32" s="247"/>
      <c r="CE32" s="247"/>
      <c r="CF32" s="247"/>
      <c r="CG32" s="247"/>
      <c r="CH32" s="247"/>
      <c r="CI32" s="247"/>
      <c r="CJ32" s="247"/>
      <c r="CK32" s="247"/>
      <c r="CL32" s="247"/>
      <c r="CM32" s="247"/>
      <c r="CN32" s="247"/>
      <c r="CO32" s="247"/>
      <c r="CP32" s="247"/>
      <c r="CQ32" s="247"/>
      <c r="CR32" s="247"/>
      <c r="CS32" s="247"/>
      <c r="CT32" s="247"/>
      <c r="CU32" s="247"/>
      <c r="CV32" s="247"/>
      <c r="CW32" s="247"/>
      <c r="CX32" s="247"/>
      <c r="CY32" s="247"/>
      <c r="CZ32" s="247"/>
      <c r="DA32" s="247"/>
      <c r="DB32" s="247"/>
      <c r="DC32" s="247"/>
      <c r="DD32" s="247"/>
      <c r="DE32" s="247"/>
      <c r="DF32" s="247"/>
      <c r="DG32" s="247"/>
      <c r="DH32" s="247"/>
      <c r="DI32" s="247"/>
      <c r="DJ32" s="247"/>
      <c r="DK32" s="247"/>
      <c r="DL32" s="247"/>
      <c r="DM32" s="247"/>
      <c r="DN32" s="247"/>
      <c r="DO32" s="247"/>
      <c r="DP32" s="247"/>
      <c r="DQ32" s="247"/>
      <c r="DR32" s="247"/>
      <c r="DS32" s="247"/>
      <c r="DT32" s="247"/>
      <c r="DU32" s="247"/>
      <c r="DV32" s="247"/>
      <c r="DW32" s="247"/>
      <c r="DX32" s="247"/>
      <c r="DY32" s="247"/>
      <c r="DZ32" s="247"/>
      <c r="EA32" s="247"/>
      <c r="EB32" s="247"/>
      <c r="EC32" s="247"/>
      <c r="ED32" s="247"/>
      <c r="EE32" s="247"/>
      <c r="EF32" s="247"/>
      <c r="EG32" s="247"/>
      <c r="EH32" s="247"/>
      <c r="EI32" s="247"/>
      <c r="EJ32" s="247"/>
      <c r="EK32" s="247"/>
      <c r="EL32" s="247"/>
      <c r="EM32" s="247"/>
      <c r="EN32" s="247"/>
      <c r="EO32" s="247"/>
      <c r="EP32" s="247"/>
      <c r="EQ32" s="247"/>
      <c r="ER32" s="247"/>
      <c r="ES32" s="247"/>
      <c r="ET32" s="247"/>
      <c r="EU32" s="247"/>
      <c r="EV32" s="247"/>
      <c r="EW32" s="247"/>
      <c r="EX32" s="247"/>
      <c r="EY32" s="247"/>
      <c r="EZ32" s="247"/>
      <c r="FA32" s="247"/>
      <c r="FB32" s="247"/>
      <c r="FC32" s="247"/>
      <c r="FD32" s="247"/>
      <c r="FE32" s="247"/>
      <c r="FF32" s="247"/>
      <c r="FG32" s="247"/>
      <c r="FH32" s="247"/>
      <c r="FI32" s="247"/>
      <c r="FJ32" s="247"/>
      <c r="FK32" s="247"/>
      <c r="FL32" s="247"/>
      <c r="FM32" s="247"/>
      <c r="FN32" s="247"/>
      <c r="FO32" s="247"/>
      <c r="FP32" s="247"/>
      <c r="FQ32" s="247"/>
      <c r="FR32" s="247"/>
      <c r="FS32" s="247"/>
      <c r="FT32" s="247"/>
      <c r="FU32" s="247"/>
      <c r="FV32" s="247"/>
      <c r="FW32" s="247"/>
      <c r="FX32" s="247"/>
      <c r="FY32" s="247"/>
      <c r="FZ32" s="247"/>
      <c r="GA32" s="247"/>
      <c r="GB32" s="247"/>
      <c r="GC32" s="247"/>
      <c r="GD32" s="247"/>
      <c r="GE32" s="247"/>
      <c r="GF32" s="247"/>
      <c r="GG32" s="247"/>
      <c r="GH32" s="247"/>
      <c r="GI32" s="247"/>
      <c r="GJ32" s="247"/>
      <c r="GK32" s="247"/>
      <c r="GL32" s="247"/>
      <c r="GM32" s="247"/>
      <c r="GN32" s="247"/>
      <c r="GO32" s="247"/>
      <c r="GP32" s="247"/>
      <c r="GQ32" s="247"/>
      <c r="GR32" s="247"/>
      <c r="GS32" s="247"/>
      <c r="GT32" s="247"/>
      <c r="GU32" s="247"/>
      <c r="GV32" s="247"/>
      <c r="GW32" s="247"/>
      <c r="GX32" s="247"/>
      <c r="GY32" s="247"/>
      <c r="GZ32" s="247"/>
      <c r="HA32" s="247"/>
      <c r="HB32" s="247"/>
      <c r="HC32" s="247"/>
      <c r="HD32" s="247"/>
      <c r="HE32" s="247"/>
      <c r="HF32" s="247"/>
      <c r="HG32" s="247"/>
      <c r="HH32" s="247"/>
      <c r="HI32" s="247"/>
      <c r="HJ32" s="247"/>
      <c r="HK32" s="247"/>
      <c r="HL32" s="247"/>
      <c r="HM32" s="247"/>
      <c r="HN32" s="247"/>
      <c r="HO32" s="247"/>
      <c r="HP32" s="247"/>
      <c r="HQ32" s="247"/>
      <c r="HR32" s="247"/>
      <c r="HS32" s="247"/>
      <c r="HT32" s="247"/>
      <c r="HU32" s="247"/>
      <c r="HV32" s="247"/>
      <c r="HW32" s="247"/>
      <c r="HX32" s="247"/>
      <c r="HY32" s="247"/>
      <c r="HZ32" s="247"/>
      <c r="IA32" s="247"/>
      <c r="IB32" s="247"/>
      <c r="IC32" s="247"/>
      <c r="ID32" s="247"/>
      <c r="IE32" s="247"/>
      <c r="IF32" s="247"/>
      <c r="IG32" s="247"/>
      <c r="IH32" s="247"/>
      <c r="II32" s="247"/>
    </row>
    <row r="33" spans="1:243" s="245" customFormat="1" ht="15.75" customHeight="1">
      <c r="A33" s="253"/>
      <c r="B33" s="254" t="s">
        <v>321</v>
      </c>
      <c r="C33" s="254"/>
      <c r="D33" s="254"/>
      <c r="E33" s="253"/>
      <c r="F33" s="253"/>
      <c r="G33" s="266">
        <v>0</v>
      </c>
      <c r="H33" s="266">
        <v>0</v>
      </c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242"/>
      <c r="BS33" s="242"/>
      <c r="BT33" s="242"/>
      <c r="BU33" s="242"/>
      <c r="BV33" s="242"/>
      <c r="BW33" s="242"/>
      <c r="BX33" s="242"/>
      <c r="BY33" s="242"/>
      <c r="BZ33" s="242"/>
      <c r="CA33" s="242"/>
      <c r="CB33" s="242"/>
      <c r="CC33" s="242"/>
      <c r="CD33" s="242"/>
      <c r="CE33" s="242"/>
      <c r="CF33" s="242"/>
      <c r="CG33" s="242"/>
      <c r="CH33" s="242"/>
      <c r="CI33" s="242"/>
      <c r="CJ33" s="242"/>
      <c r="CK33" s="242"/>
      <c r="CL33" s="242"/>
      <c r="CM33" s="242"/>
      <c r="CN33" s="242"/>
      <c r="CO33" s="242"/>
      <c r="CP33" s="242"/>
      <c r="CQ33" s="242"/>
      <c r="CR33" s="242"/>
      <c r="CS33" s="242"/>
      <c r="CT33" s="242"/>
      <c r="CU33" s="242"/>
      <c r="CV33" s="242"/>
      <c r="CW33" s="242"/>
      <c r="CX33" s="242"/>
      <c r="CY33" s="242"/>
      <c r="CZ33" s="242"/>
      <c r="DA33" s="242"/>
      <c r="DB33" s="242"/>
      <c r="DC33" s="242"/>
      <c r="DD33" s="242"/>
      <c r="DE33" s="242"/>
      <c r="DF33" s="242"/>
      <c r="DG33" s="242"/>
      <c r="DH33" s="242"/>
      <c r="DI33" s="242"/>
      <c r="DJ33" s="242"/>
      <c r="DK33" s="242"/>
      <c r="DL33" s="242"/>
      <c r="DM33" s="242"/>
      <c r="DN33" s="242"/>
      <c r="DO33" s="242"/>
      <c r="DP33" s="242"/>
      <c r="DQ33" s="242"/>
      <c r="DR33" s="242"/>
      <c r="DS33" s="242"/>
      <c r="DT33" s="242"/>
      <c r="DU33" s="242"/>
      <c r="DV33" s="242"/>
      <c r="DW33" s="242"/>
      <c r="DX33" s="242"/>
      <c r="DY33" s="242"/>
      <c r="DZ33" s="242"/>
      <c r="EA33" s="242"/>
      <c r="EB33" s="242"/>
      <c r="EC33" s="242"/>
      <c r="ED33" s="242"/>
      <c r="EE33" s="242"/>
      <c r="EF33" s="242"/>
      <c r="EG33" s="242"/>
      <c r="EH33" s="242"/>
      <c r="EI33" s="242"/>
      <c r="EJ33" s="242"/>
      <c r="EK33" s="242"/>
      <c r="EL33" s="242"/>
      <c r="EM33" s="242"/>
      <c r="EN33" s="242"/>
      <c r="EO33" s="242"/>
      <c r="EP33" s="242"/>
      <c r="EQ33" s="242"/>
      <c r="ER33" s="242"/>
      <c r="ES33" s="242"/>
      <c r="ET33" s="242"/>
      <c r="EU33" s="242"/>
      <c r="EV33" s="242"/>
      <c r="EW33" s="242"/>
      <c r="EX33" s="242"/>
      <c r="EY33" s="242"/>
      <c r="EZ33" s="242"/>
      <c r="FA33" s="242"/>
      <c r="FB33" s="242"/>
      <c r="FC33" s="242"/>
      <c r="FD33" s="242"/>
      <c r="FE33" s="242"/>
      <c r="FF33" s="242"/>
      <c r="FG33" s="242"/>
      <c r="FH33" s="242"/>
      <c r="FI33" s="242"/>
      <c r="FJ33" s="242"/>
      <c r="FK33" s="242"/>
      <c r="FL33" s="242"/>
      <c r="FM33" s="242"/>
      <c r="FN33" s="242"/>
      <c r="FO33" s="242"/>
      <c r="FP33" s="242"/>
      <c r="FQ33" s="242"/>
      <c r="FR33" s="242"/>
      <c r="FS33" s="242"/>
      <c r="FT33" s="242"/>
      <c r="FU33" s="242"/>
      <c r="FV33" s="242"/>
      <c r="FW33" s="242"/>
      <c r="FX33" s="242"/>
      <c r="FY33" s="242"/>
      <c r="FZ33" s="242"/>
      <c r="GA33" s="242"/>
      <c r="GB33" s="242"/>
      <c r="GC33" s="242"/>
      <c r="GD33" s="242"/>
      <c r="GE33" s="242"/>
      <c r="GF33" s="242"/>
      <c r="GG33" s="242"/>
      <c r="GH33" s="242"/>
      <c r="GI33" s="242"/>
      <c r="GJ33" s="242"/>
      <c r="GK33" s="242"/>
      <c r="GL33" s="242"/>
      <c r="GM33" s="242"/>
      <c r="GN33" s="242"/>
      <c r="GO33" s="242"/>
      <c r="GP33" s="242"/>
      <c r="GQ33" s="242"/>
      <c r="GR33" s="242"/>
      <c r="GS33" s="242"/>
      <c r="GT33" s="242"/>
      <c r="GU33" s="242"/>
      <c r="GV33" s="242"/>
      <c r="GW33" s="242"/>
      <c r="GX33" s="242"/>
      <c r="GY33" s="242"/>
      <c r="GZ33" s="242"/>
      <c r="HA33" s="242"/>
      <c r="HB33" s="242"/>
      <c r="HC33" s="242"/>
      <c r="HD33" s="242"/>
      <c r="HE33" s="242"/>
      <c r="HF33" s="242"/>
      <c r="HG33" s="242"/>
      <c r="HH33" s="242"/>
      <c r="HI33" s="242"/>
      <c r="HJ33" s="242"/>
      <c r="HK33" s="242"/>
      <c r="HL33" s="242"/>
      <c r="HM33" s="242"/>
      <c r="HN33" s="242"/>
      <c r="HO33" s="242"/>
      <c r="HP33" s="242"/>
      <c r="HQ33" s="242"/>
      <c r="HR33" s="242"/>
      <c r="HS33" s="242"/>
      <c r="HT33" s="242"/>
      <c r="HU33" s="242"/>
      <c r="HV33" s="242"/>
      <c r="HW33" s="242"/>
      <c r="HX33" s="242"/>
      <c r="HY33" s="242"/>
      <c r="HZ33" s="242"/>
      <c r="IA33" s="242"/>
      <c r="IB33" s="242"/>
      <c r="IC33" s="242"/>
      <c r="ID33" s="242"/>
      <c r="IE33" s="242"/>
      <c r="IF33" s="242"/>
      <c r="IG33" s="242"/>
      <c r="IH33" s="242"/>
      <c r="II33" s="242"/>
    </row>
    <row r="34" spans="1:243" s="245" customFormat="1" ht="26.25" customHeight="1">
      <c r="A34" s="253" t="s">
        <v>466</v>
      </c>
      <c r="B34" s="253"/>
      <c r="C34" s="253"/>
      <c r="D34" s="253"/>
      <c r="E34" s="253"/>
      <c r="F34" s="253"/>
      <c r="G34" s="257" t="s">
        <v>315</v>
      </c>
      <c r="H34" s="257" t="s">
        <v>316</v>
      </c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242"/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242"/>
      <c r="CC34" s="242"/>
      <c r="CD34" s="242"/>
      <c r="CE34" s="242"/>
      <c r="CF34" s="242"/>
      <c r="CG34" s="242"/>
      <c r="CH34" s="242"/>
      <c r="CI34" s="242"/>
      <c r="CJ34" s="242"/>
      <c r="CK34" s="242"/>
      <c r="CL34" s="242"/>
      <c r="CM34" s="242"/>
      <c r="CN34" s="242"/>
      <c r="CO34" s="242"/>
      <c r="CP34" s="242"/>
      <c r="CQ34" s="242"/>
      <c r="CR34" s="242"/>
      <c r="CS34" s="242"/>
      <c r="CT34" s="242"/>
      <c r="CU34" s="242"/>
      <c r="CV34" s="242"/>
      <c r="CW34" s="242"/>
      <c r="CX34" s="242"/>
      <c r="CY34" s="242"/>
      <c r="CZ34" s="242"/>
      <c r="DA34" s="242"/>
      <c r="DB34" s="242"/>
      <c r="DC34" s="242"/>
      <c r="DD34" s="242"/>
      <c r="DE34" s="242"/>
      <c r="DF34" s="242"/>
      <c r="DG34" s="242"/>
      <c r="DH34" s="242"/>
      <c r="DI34" s="242"/>
      <c r="DJ34" s="242"/>
      <c r="DK34" s="242"/>
      <c r="DL34" s="242"/>
      <c r="DM34" s="242"/>
      <c r="DN34" s="242"/>
      <c r="DO34" s="242"/>
      <c r="DP34" s="242"/>
      <c r="DQ34" s="242"/>
      <c r="DR34" s="242"/>
      <c r="DS34" s="242"/>
      <c r="DT34" s="242"/>
      <c r="DU34" s="242"/>
      <c r="DV34" s="242"/>
      <c r="DW34" s="242"/>
      <c r="DX34" s="242"/>
      <c r="DY34" s="242"/>
      <c r="DZ34" s="242"/>
      <c r="EA34" s="242"/>
      <c r="EB34" s="242"/>
      <c r="EC34" s="242"/>
      <c r="ED34" s="242"/>
      <c r="EE34" s="242"/>
      <c r="EF34" s="242"/>
      <c r="EG34" s="242"/>
      <c r="EH34" s="242"/>
      <c r="EI34" s="242"/>
      <c r="EJ34" s="242"/>
      <c r="EK34" s="242"/>
      <c r="EL34" s="242"/>
      <c r="EM34" s="242"/>
      <c r="EN34" s="242"/>
      <c r="EO34" s="242"/>
      <c r="EP34" s="242"/>
      <c r="EQ34" s="242"/>
      <c r="ER34" s="242"/>
      <c r="ES34" s="242"/>
      <c r="ET34" s="242"/>
      <c r="EU34" s="242"/>
      <c r="EV34" s="242"/>
      <c r="EW34" s="242"/>
      <c r="EX34" s="242"/>
      <c r="EY34" s="242"/>
      <c r="EZ34" s="242"/>
      <c r="FA34" s="242"/>
      <c r="FB34" s="242"/>
      <c r="FC34" s="242"/>
      <c r="FD34" s="242"/>
      <c r="FE34" s="242"/>
      <c r="FF34" s="242"/>
      <c r="FG34" s="242"/>
      <c r="FH34" s="242"/>
      <c r="FI34" s="242"/>
      <c r="FJ34" s="242"/>
      <c r="FK34" s="242"/>
      <c r="FL34" s="242"/>
      <c r="FM34" s="242"/>
      <c r="FN34" s="242"/>
      <c r="FO34" s="242"/>
      <c r="FP34" s="242"/>
      <c r="FQ34" s="242"/>
      <c r="FR34" s="242"/>
      <c r="FS34" s="242"/>
      <c r="FT34" s="242"/>
      <c r="FU34" s="242"/>
      <c r="FV34" s="242"/>
      <c r="FW34" s="242"/>
      <c r="FX34" s="242"/>
      <c r="FY34" s="242"/>
      <c r="FZ34" s="242"/>
      <c r="GA34" s="242"/>
      <c r="GB34" s="242"/>
      <c r="GC34" s="242"/>
      <c r="GD34" s="242"/>
      <c r="GE34" s="242"/>
      <c r="GF34" s="242"/>
      <c r="GG34" s="242"/>
      <c r="GH34" s="242"/>
      <c r="GI34" s="242"/>
      <c r="GJ34" s="242"/>
      <c r="GK34" s="242"/>
      <c r="GL34" s="242"/>
      <c r="GM34" s="242"/>
      <c r="GN34" s="242"/>
      <c r="GO34" s="242"/>
      <c r="GP34" s="242"/>
      <c r="GQ34" s="242"/>
      <c r="GR34" s="242"/>
      <c r="GS34" s="242"/>
      <c r="GT34" s="242"/>
      <c r="GU34" s="242"/>
      <c r="GV34" s="242"/>
      <c r="GW34" s="242"/>
      <c r="GX34" s="242"/>
      <c r="GY34" s="242"/>
      <c r="GZ34" s="242"/>
      <c r="HA34" s="242"/>
      <c r="HB34" s="242"/>
      <c r="HC34" s="242"/>
      <c r="HD34" s="242"/>
      <c r="HE34" s="242"/>
      <c r="HF34" s="242"/>
      <c r="HG34" s="242"/>
      <c r="HH34" s="242"/>
      <c r="HI34" s="242"/>
      <c r="HJ34" s="242"/>
      <c r="HK34" s="242"/>
      <c r="HL34" s="242"/>
      <c r="HM34" s="242"/>
      <c r="HN34" s="242"/>
      <c r="HO34" s="242"/>
      <c r="HP34" s="242"/>
      <c r="HQ34" s="242"/>
      <c r="HR34" s="242"/>
      <c r="HS34" s="242"/>
      <c r="HT34" s="242"/>
      <c r="HU34" s="242"/>
      <c r="HV34" s="242"/>
      <c r="HW34" s="242"/>
      <c r="HX34" s="242"/>
      <c r="HY34" s="242"/>
      <c r="HZ34" s="242"/>
      <c r="IA34" s="242"/>
      <c r="IB34" s="242"/>
      <c r="IC34" s="242"/>
      <c r="ID34" s="242"/>
      <c r="IE34" s="242"/>
      <c r="IF34" s="242"/>
      <c r="IG34" s="242"/>
      <c r="IH34" s="242"/>
      <c r="II34" s="242"/>
    </row>
    <row r="35" spans="1:243" ht="18.75" customHeight="1">
      <c r="A35" s="246"/>
      <c r="B35" s="246" t="s">
        <v>467</v>
      </c>
      <c r="C35" s="246"/>
      <c r="D35" s="246"/>
      <c r="E35" s="246"/>
      <c r="F35" s="246"/>
      <c r="G35" s="250">
        <v>0</v>
      </c>
      <c r="H35" s="250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47"/>
      <c r="BG35" s="247"/>
      <c r="BH35" s="247"/>
      <c r="BI35" s="247"/>
      <c r="BJ35" s="247"/>
      <c r="BK35" s="247"/>
      <c r="BL35" s="247"/>
      <c r="BM35" s="247"/>
      <c r="BN35" s="247"/>
      <c r="BO35" s="247"/>
      <c r="BP35" s="247"/>
      <c r="BQ35" s="247"/>
      <c r="BR35" s="247"/>
      <c r="BS35" s="247"/>
      <c r="BT35" s="247"/>
      <c r="BU35" s="247"/>
      <c r="BV35" s="247"/>
      <c r="BW35" s="247"/>
      <c r="BX35" s="247"/>
      <c r="BY35" s="247"/>
      <c r="BZ35" s="247"/>
      <c r="CA35" s="247"/>
      <c r="CB35" s="247"/>
      <c r="CC35" s="247"/>
      <c r="CD35" s="247"/>
      <c r="CE35" s="247"/>
      <c r="CF35" s="247"/>
      <c r="CG35" s="247"/>
      <c r="CH35" s="247"/>
      <c r="CI35" s="247"/>
      <c r="CJ35" s="247"/>
      <c r="CK35" s="247"/>
      <c r="CL35" s="247"/>
      <c r="CM35" s="247"/>
      <c r="CN35" s="247"/>
      <c r="CO35" s="247"/>
      <c r="CP35" s="247"/>
      <c r="CQ35" s="247"/>
      <c r="CR35" s="247"/>
      <c r="CS35" s="247"/>
      <c r="CT35" s="247"/>
      <c r="CU35" s="247"/>
      <c r="CV35" s="247"/>
      <c r="CW35" s="247"/>
      <c r="CX35" s="247"/>
      <c r="CY35" s="247"/>
      <c r="CZ35" s="247"/>
      <c r="DA35" s="247"/>
      <c r="DB35" s="247"/>
      <c r="DC35" s="247"/>
      <c r="DD35" s="247"/>
      <c r="DE35" s="247"/>
      <c r="DF35" s="247"/>
      <c r="DG35" s="247"/>
      <c r="DH35" s="247"/>
      <c r="DI35" s="247"/>
      <c r="DJ35" s="247"/>
      <c r="DK35" s="247"/>
      <c r="DL35" s="247"/>
      <c r="DM35" s="247"/>
      <c r="DN35" s="247"/>
      <c r="DO35" s="247"/>
      <c r="DP35" s="247"/>
      <c r="DQ35" s="247"/>
      <c r="DR35" s="247"/>
      <c r="DS35" s="247"/>
      <c r="DT35" s="247"/>
      <c r="DU35" s="247"/>
      <c r="DV35" s="247"/>
      <c r="DW35" s="247"/>
      <c r="DX35" s="247"/>
      <c r="DY35" s="247"/>
      <c r="DZ35" s="247"/>
      <c r="EA35" s="247"/>
      <c r="EB35" s="247"/>
      <c r="EC35" s="247"/>
      <c r="ED35" s="247"/>
      <c r="EE35" s="247"/>
      <c r="EF35" s="247"/>
      <c r="EG35" s="247"/>
      <c r="EH35" s="247"/>
      <c r="EI35" s="247"/>
      <c r="EJ35" s="247"/>
      <c r="EK35" s="247"/>
      <c r="EL35" s="247"/>
      <c r="EM35" s="247"/>
      <c r="EN35" s="247"/>
      <c r="EO35" s="247"/>
      <c r="EP35" s="247"/>
      <c r="EQ35" s="247"/>
      <c r="ER35" s="247"/>
      <c r="ES35" s="247"/>
      <c r="ET35" s="247"/>
      <c r="EU35" s="247"/>
      <c r="EV35" s="247"/>
      <c r="EW35" s="247"/>
      <c r="EX35" s="247"/>
      <c r="EY35" s="247"/>
      <c r="EZ35" s="247"/>
      <c r="FA35" s="247"/>
      <c r="FB35" s="247"/>
      <c r="FC35" s="247"/>
      <c r="FD35" s="247"/>
      <c r="FE35" s="247"/>
      <c r="FF35" s="247"/>
      <c r="FG35" s="247"/>
      <c r="FH35" s="247"/>
      <c r="FI35" s="247"/>
      <c r="FJ35" s="247"/>
      <c r="FK35" s="247"/>
      <c r="FL35" s="247"/>
      <c r="FM35" s="247"/>
      <c r="FN35" s="247"/>
      <c r="FO35" s="247"/>
      <c r="FP35" s="247"/>
      <c r="FQ35" s="247"/>
      <c r="FR35" s="247"/>
      <c r="FS35" s="247"/>
      <c r="FT35" s="247"/>
      <c r="FU35" s="247"/>
      <c r="FV35" s="247"/>
      <c r="FW35" s="247"/>
      <c r="FX35" s="247"/>
      <c r="FY35" s="247"/>
      <c r="FZ35" s="247"/>
      <c r="GA35" s="247"/>
      <c r="GB35" s="247"/>
      <c r="GC35" s="247"/>
      <c r="GD35" s="247"/>
      <c r="GE35" s="247"/>
      <c r="GF35" s="247"/>
      <c r="GG35" s="247"/>
      <c r="GH35" s="247"/>
      <c r="GI35" s="247"/>
      <c r="GJ35" s="247"/>
      <c r="GK35" s="247"/>
      <c r="GL35" s="247"/>
      <c r="GM35" s="247"/>
      <c r="GN35" s="247"/>
      <c r="GO35" s="247"/>
      <c r="GP35" s="247"/>
      <c r="GQ35" s="247"/>
      <c r="GR35" s="247"/>
      <c r="GS35" s="247"/>
      <c r="GT35" s="247"/>
      <c r="GU35" s="247"/>
      <c r="GV35" s="247"/>
      <c r="GW35" s="247"/>
      <c r="GX35" s="247"/>
      <c r="GY35" s="247"/>
      <c r="GZ35" s="247"/>
      <c r="HA35" s="247"/>
      <c r="HB35" s="247"/>
      <c r="HC35" s="247"/>
      <c r="HD35" s="247"/>
      <c r="HE35" s="247"/>
      <c r="HF35" s="247"/>
      <c r="HG35" s="247"/>
      <c r="HH35" s="247"/>
      <c r="HI35" s="247"/>
      <c r="HJ35" s="247"/>
      <c r="HK35" s="247"/>
      <c r="HL35" s="247"/>
      <c r="HM35" s="247"/>
      <c r="HN35" s="247"/>
      <c r="HO35" s="247"/>
      <c r="HP35" s="247"/>
      <c r="HQ35" s="247"/>
      <c r="HR35" s="247"/>
      <c r="HS35" s="247"/>
      <c r="HT35" s="247"/>
      <c r="HU35" s="247"/>
      <c r="HV35" s="247"/>
      <c r="HW35" s="247"/>
      <c r="HX35" s="247"/>
      <c r="HY35" s="247"/>
      <c r="HZ35" s="247"/>
      <c r="IA35" s="247"/>
      <c r="IB35" s="247"/>
      <c r="IC35" s="247"/>
      <c r="ID35" s="247"/>
      <c r="IE35" s="247"/>
      <c r="IF35" s="247"/>
      <c r="IG35" s="247"/>
      <c r="IH35" s="247"/>
      <c r="II35" s="247"/>
    </row>
    <row r="36" spans="1:243" ht="15.75" customHeight="1">
      <c r="A36" s="246"/>
      <c r="B36" s="246" t="s">
        <v>468</v>
      </c>
      <c r="C36" s="246"/>
      <c r="D36" s="246"/>
      <c r="E36" s="246"/>
      <c r="F36" s="246"/>
      <c r="G36" s="250">
        <v>4877739</v>
      </c>
      <c r="H36" s="250">
        <v>5145800</v>
      </c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/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/>
      <c r="BP36" s="247"/>
      <c r="BQ36" s="247"/>
      <c r="BR36" s="247"/>
      <c r="BS36" s="247"/>
      <c r="BT36" s="247"/>
      <c r="BU36" s="247"/>
      <c r="BV36" s="247"/>
      <c r="BW36" s="247"/>
      <c r="BX36" s="247"/>
      <c r="BY36" s="247"/>
      <c r="BZ36" s="247"/>
      <c r="CA36" s="247"/>
      <c r="CB36" s="247"/>
      <c r="CC36" s="247"/>
      <c r="CD36" s="247"/>
      <c r="CE36" s="247"/>
      <c r="CF36" s="247"/>
      <c r="CG36" s="247"/>
      <c r="CH36" s="247"/>
      <c r="CI36" s="247"/>
      <c r="CJ36" s="247"/>
      <c r="CK36" s="247"/>
      <c r="CL36" s="247"/>
      <c r="CM36" s="247"/>
      <c r="CN36" s="247"/>
      <c r="CO36" s="247"/>
      <c r="CP36" s="247"/>
      <c r="CQ36" s="247"/>
      <c r="CR36" s="247"/>
      <c r="CS36" s="247"/>
      <c r="CT36" s="247"/>
      <c r="CU36" s="247"/>
      <c r="CV36" s="247"/>
      <c r="CW36" s="247"/>
      <c r="CX36" s="247"/>
      <c r="CY36" s="247"/>
      <c r="CZ36" s="247"/>
      <c r="DA36" s="247"/>
      <c r="DB36" s="247"/>
      <c r="DC36" s="247"/>
      <c r="DD36" s="247"/>
      <c r="DE36" s="247"/>
      <c r="DF36" s="247"/>
      <c r="DG36" s="247"/>
      <c r="DH36" s="247"/>
      <c r="DI36" s="247"/>
      <c r="DJ36" s="247"/>
      <c r="DK36" s="247"/>
      <c r="DL36" s="247"/>
      <c r="DM36" s="247"/>
      <c r="DN36" s="247"/>
      <c r="DO36" s="247"/>
      <c r="DP36" s="247"/>
      <c r="DQ36" s="247"/>
      <c r="DR36" s="247"/>
      <c r="DS36" s="247"/>
      <c r="DT36" s="247"/>
      <c r="DU36" s="247"/>
      <c r="DV36" s="247"/>
      <c r="DW36" s="247"/>
      <c r="DX36" s="247"/>
      <c r="DY36" s="247"/>
      <c r="DZ36" s="247"/>
      <c r="EA36" s="247"/>
      <c r="EB36" s="247"/>
      <c r="EC36" s="247"/>
      <c r="ED36" s="247"/>
      <c r="EE36" s="247"/>
      <c r="EF36" s="247"/>
      <c r="EG36" s="247"/>
      <c r="EH36" s="247"/>
      <c r="EI36" s="247"/>
      <c r="EJ36" s="247"/>
      <c r="EK36" s="247"/>
      <c r="EL36" s="247"/>
      <c r="EM36" s="247"/>
      <c r="EN36" s="247"/>
      <c r="EO36" s="247"/>
      <c r="EP36" s="247"/>
      <c r="EQ36" s="247"/>
      <c r="ER36" s="247"/>
      <c r="ES36" s="247"/>
      <c r="ET36" s="247"/>
      <c r="EU36" s="247"/>
      <c r="EV36" s="247"/>
      <c r="EW36" s="247"/>
      <c r="EX36" s="247"/>
      <c r="EY36" s="247"/>
      <c r="EZ36" s="247"/>
      <c r="FA36" s="247"/>
      <c r="FB36" s="247"/>
      <c r="FC36" s="247"/>
      <c r="FD36" s="247"/>
      <c r="FE36" s="247"/>
      <c r="FF36" s="247"/>
      <c r="FG36" s="247"/>
      <c r="FH36" s="247"/>
      <c r="FI36" s="247"/>
      <c r="FJ36" s="247"/>
      <c r="FK36" s="247"/>
      <c r="FL36" s="247"/>
      <c r="FM36" s="247"/>
      <c r="FN36" s="247"/>
      <c r="FO36" s="247"/>
      <c r="FP36" s="247"/>
      <c r="FQ36" s="247"/>
      <c r="FR36" s="247"/>
      <c r="FS36" s="247"/>
      <c r="FT36" s="247"/>
      <c r="FU36" s="247"/>
      <c r="FV36" s="247"/>
      <c r="FW36" s="247"/>
      <c r="FX36" s="247"/>
      <c r="FY36" s="247"/>
      <c r="FZ36" s="247"/>
      <c r="GA36" s="247"/>
      <c r="GB36" s="247"/>
      <c r="GC36" s="247"/>
      <c r="GD36" s="247"/>
      <c r="GE36" s="247"/>
      <c r="GF36" s="247"/>
      <c r="GG36" s="247"/>
      <c r="GH36" s="247"/>
      <c r="GI36" s="247"/>
      <c r="GJ36" s="247"/>
      <c r="GK36" s="247"/>
      <c r="GL36" s="247"/>
      <c r="GM36" s="247"/>
      <c r="GN36" s="247"/>
      <c r="GO36" s="247"/>
      <c r="GP36" s="247"/>
      <c r="GQ36" s="247"/>
      <c r="GR36" s="247"/>
      <c r="GS36" s="247"/>
      <c r="GT36" s="247"/>
      <c r="GU36" s="247"/>
      <c r="GV36" s="247"/>
      <c r="GW36" s="247"/>
      <c r="GX36" s="247"/>
      <c r="GY36" s="247"/>
      <c r="GZ36" s="247"/>
      <c r="HA36" s="247"/>
      <c r="HB36" s="247"/>
      <c r="HC36" s="247"/>
      <c r="HD36" s="247"/>
      <c r="HE36" s="247"/>
      <c r="HF36" s="247"/>
      <c r="HG36" s="247"/>
      <c r="HH36" s="247"/>
      <c r="HI36" s="247"/>
      <c r="HJ36" s="247"/>
      <c r="HK36" s="247"/>
      <c r="HL36" s="247"/>
      <c r="HM36" s="247"/>
      <c r="HN36" s="247"/>
      <c r="HO36" s="247"/>
      <c r="HP36" s="247"/>
      <c r="HQ36" s="247"/>
      <c r="HR36" s="247"/>
      <c r="HS36" s="247"/>
      <c r="HT36" s="247"/>
      <c r="HU36" s="247"/>
      <c r="HV36" s="247"/>
      <c r="HW36" s="247"/>
      <c r="HX36" s="247"/>
      <c r="HY36" s="247"/>
      <c r="HZ36" s="247"/>
      <c r="IA36" s="247"/>
      <c r="IB36" s="247"/>
      <c r="IC36" s="247"/>
      <c r="ID36" s="247"/>
      <c r="IE36" s="247"/>
      <c r="IF36" s="247"/>
      <c r="IG36" s="247"/>
      <c r="IH36" s="247"/>
      <c r="II36" s="247"/>
    </row>
    <row r="37" spans="1:243" ht="15.75" customHeight="1">
      <c r="A37" s="246"/>
      <c r="B37" s="246" t="s">
        <v>469</v>
      </c>
      <c r="C37" s="246"/>
      <c r="D37" s="246"/>
      <c r="E37" s="246"/>
      <c r="F37" s="246"/>
      <c r="G37" s="267">
        <v>-22882224</v>
      </c>
      <c r="H37" s="267">
        <v>0</v>
      </c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7"/>
      <c r="BF37" s="247"/>
      <c r="BG37" s="247"/>
      <c r="BH37" s="247"/>
      <c r="BI37" s="247"/>
      <c r="BJ37" s="247"/>
      <c r="BK37" s="247"/>
      <c r="BL37" s="247"/>
      <c r="BM37" s="247"/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247"/>
      <c r="CA37" s="247"/>
      <c r="CB37" s="247"/>
      <c r="CC37" s="247"/>
      <c r="CD37" s="247"/>
      <c r="CE37" s="247"/>
      <c r="CF37" s="247"/>
      <c r="CG37" s="247"/>
      <c r="CH37" s="247"/>
      <c r="CI37" s="247"/>
      <c r="CJ37" s="247"/>
      <c r="CK37" s="247"/>
      <c r="CL37" s="247"/>
      <c r="CM37" s="247"/>
      <c r="CN37" s="247"/>
      <c r="CO37" s="247"/>
      <c r="CP37" s="247"/>
      <c r="CQ37" s="247"/>
      <c r="CR37" s="247"/>
      <c r="CS37" s="247"/>
      <c r="CT37" s="247"/>
      <c r="CU37" s="247"/>
      <c r="CV37" s="247"/>
      <c r="CW37" s="247"/>
      <c r="CX37" s="247"/>
      <c r="CY37" s="247"/>
      <c r="CZ37" s="247"/>
      <c r="DA37" s="247"/>
      <c r="DB37" s="247"/>
      <c r="DC37" s="247"/>
      <c r="DD37" s="247"/>
      <c r="DE37" s="247"/>
      <c r="DF37" s="247"/>
      <c r="DG37" s="247"/>
      <c r="DH37" s="247"/>
      <c r="DI37" s="247"/>
      <c r="DJ37" s="247"/>
      <c r="DK37" s="247"/>
      <c r="DL37" s="247"/>
      <c r="DM37" s="247"/>
      <c r="DN37" s="247"/>
      <c r="DO37" s="247"/>
      <c r="DP37" s="247"/>
      <c r="DQ37" s="247"/>
      <c r="DR37" s="247"/>
      <c r="DS37" s="247"/>
      <c r="DT37" s="247"/>
      <c r="DU37" s="247"/>
      <c r="DV37" s="247"/>
      <c r="DW37" s="247"/>
      <c r="DX37" s="247"/>
      <c r="DY37" s="247"/>
      <c r="DZ37" s="247"/>
      <c r="EA37" s="247"/>
      <c r="EB37" s="247"/>
      <c r="EC37" s="247"/>
      <c r="ED37" s="247"/>
      <c r="EE37" s="247"/>
      <c r="EF37" s="247"/>
      <c r="EG37" s="247"/>
      <c r="EH37" s="247"/>
      <c r="EI37" s="247"/>
      <c r="EJ37" s="247"/>
      <c r="EK37" s="247"/>
      <c r="EL37" s="247"/>
      <c r="EM37" s="247"/>
      <c r="EN37" s="247"/>
      <c r="EO37" s="247"/>
      <c r="EP37" s="247"/>
      <c r="EQ37" s="247"/>
      <c r="ER37" s="247"/>
      <c r="ES37" s="247"/>
      <c r="ET37" s="247"/>
      <c r="EU37" s="247"/>
      <c r="EV37" s="247"/>
      <c r="EW37" s="247"/>
      <c r="EX37" s="247"/>
      <c r="EY37" s="247"/>
      <c r="EZ37" s="247"/>
      <c r="FA37" s="247"/>
      <c r="FB37" s="247"/>
      <c r="FC37" s="247"/>
      <c r="FD37" s="247"/>
      <c r="FE37" s="247"/>
      <c r="FF37" s="247"/>
      <c r="FG37" s="247"/>
      <c r="FH37" s="247"/>
      <c r="FI37" s="247"/>
      <c r="FJ37" s="247"/>
      <c r="FK37" s="247"/>
      <c r="FL37" s="247"/>
      <c r="FM37" s="247"/>
      <c r="FN37" s="247"/>
      <c r="FO37" s="247"/>
      <c r="FP37" s="247"/>
      <c r="FQ37" s="247"/>
      <c r="FR37" s="247"/>
      <c r="FS37" s="247"/>
      <c r="FT37" s="247"/>
      <c r="FU37" s="247"/>
      <c r="FV37" s="247"/>
      <c r="FW37" s="247"/>
      <c r="FX37" s="247"/>
      <c r="FY37" s="247"/>
      <c r="FZ37" s="247"/>
      <c r="GA37" s="247"/>
      <c r="GB37" s="247"/>
      <c r="GC37" s="247"/>
      <c r="GD37" s="247"/>
      <c r="GE37" s="247"/>
      <c r="GF37" s="247"/>
      <c r="GG37" s="247"/>
      <c r="GH37" s="247"/>
      <c r="GI37" s="247"/>
      <c r="GJ37" s="247"/>
      <c r="GK37" s="247"/>
      <c r="GL37" s="247"/>
      <c r="GM37" s="247"/>
      <c r="GN37" s="247"/>
      <c r="GO37" s="247"/>
      <c r="GP37" s="247"/>
      <c r="GQ37" s="247"/>
      <c r="GR37" s="247"/>
      <c r="GS37" s="247"/>
      <c r="GT37" s="247"/>
      <c r="GU37" s="247"/>
      <c r="GV37" s="247"/>
      <c r="GW37" s="247"/>
      <c r="GX37" s="247"/>
      <c r="GY37" s="247"/>
      <c r="GZ37" s="247"/>
      <c r="HA37" s="247"/>
      <c r="HB37" s="247"/>
      <c r="HC37" s="247"/>
      <c r="HD37" s="247"/>
      <c r="HE37" s="247"/>
      <c r="HF37" s="247"/>
      <c r="HG37" s="247"/>
      <c r="HH37" s="247"/>
      <c r="HI37" s="247"/>
      <c r="HJ37" s="247"/>
      <c r="HK37" s="247"/>
      <c r="HL37" s="247"/>
      <c r="HM37" s="247"/>
      <c r="HN37" s="247"/>
      <c r="HO37" s="247"/>
      <c r="HP37" s="247"/>
      <c r="HQ37" s="247"/>
      <c r="HR37" s="247"/>
      <c r="HS37" s="247"/>
      <c r="HT37" s="247"/>
      <c r="HU37" s="247"/>
      <c r="HV37" s="247"/>
      <c r="HW37" s="247"/>
      <c r="HX37" s="247"/>
      <c r="HY37" s="247"/>
      <c r="HZ37" s="247"/>
      <c r="IA37" s="247"/>
      <c r="IB37" s="247"/>
      <c r="IC37" s="247"/>
      <c r="ID37" s="247"/>
      <c r="IE37" s="247"/>
      <c r="IF37" s="247"/>
      <c r="IG37" s="247"/>
      <c r="IH37" s="247"/>
      <c r="II37" s="247"/>
    </row>
    <row r="38" spans="1:243" ht="15.75" customHeight="1">
      <c r="A38" s="246"/>
      <c r="B38" s="246" t="s">
        <v>470</v>
      </c>
      <c r="C38" s="246"/>
      <c r="D38" s="246"/>
      <c r="E38" s="246"/>
      <c r="F38" s="246"/>
      <c r="G38" s="250">
        <v>0</v>
      </c>
      <c r="H38" s="250">
        <v>0</v>
      </c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7"/>
      <c r="CJ38" s="247"/>
      <c r="CK38" s="247"/>
      <c r="CL38" s="247"/>
      <c r="CM38" s="247"/>
      <c r="CN38" s="247"/>
      <c r="CO38" s="247"/>
      <c r="CP38" s="247"/>
      <c r="CQ38" s="247"/>
      <c r="CR38" s="247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7"/>
      <c r="DD38" s="247"/>
      <c r="DE38" s="247"/>
      <c r="DF38" s="247"/>
      <c r="DG38" s="247"/>
      <c r="DH38" s="247"/>
      <c r="DI38" s="247"/>
      <c r="DJ38" s="247"/>
      <c r="DK38" s="247"/>
      <c r="DL38" s="247"/>
      <c r="DM38" s="247"/>
      <c r="DN38" s="247"/>
      <c r="DO38" s="247"/>
      <c r="DP38" s="247"/>
      <c r="DQ38" s="247"/>
      <c r="DR38" s="247"/>
      <c r="DS38" s="247"/>
      <c r="DT38" s="247"/>
      <c r="DU38" s="247"/>
      <c r="DV38" s="247"/>
      <c r="DW38" s="247"/>
      <c r="DX38" s="247"/>
      <c r="DY38" s="247"/>
      <c r="DZ38" s="247"/>
      <c r="EA38" s="247"/>
      <c r="EB38" s="247"/>
      <c r="EC38" s="247"/>
      <c r="ED38" s="247"/>
      <c r="EE38" s="247"/>
      <c r="EF38" s="247"/>
      <c r="EG38" s="247"/>
      <c r="EH38" s="247"/>
      <c r="EI38" s="247"/>
      <c r="EJ38" s="247"/>
      <c r="EK38" s="247"/>
      <c r="EL38" s="247"/>
      <c r="EM38" s="247"/>
      <c r="EN38" s="247"/>
      <c r="EO38" s="247"/>
      <c r="EP38" s="247"/>
      <c r="EQ38" s="247"/>
      <c r="ER38" s="247"/>
      <c r="ES38" s="247"/>
      <c r="ET38" s="247"/>
      <c r="EU38" s="247"/>
      <c r="EV38" s="247"/>
      <c r="EW38" s="247"/>
      <c r="EX38" s="247"/>
      <c r="EY38" s="247"/>
      <c r="EZ38" s="247"/>
      <c r="FA38" s="247"/>
      <c r="FB38" s="247"/>
      <c r="FC38" s="247"/>
      <c r="FD38" s="247"/>
      <c r="FE38" s="247"/>
      <c r="FF38" s="247"/>
      <c r="FG38" s="247"/>
      <c r="FH38" s="247"/>
      <c r="FI38" s="247"/>
      <c r="FJ38" s="247"/>
      <c r="FK38" s="247"/>
      <c r="FL38" s="247"/>
      <c r="FM38" s="247"/>
      <c r="FN38" s="247"/>
      <c r="FO38" s="247"/>
      <c r="FP38" s="247"/>
      <c r="FQ38" s="247"/>
      <c r="FR38" s="247"/>
      <c r="FS38" s="247"/>
      <c r="FT38" s="247"/>
      <c r="FU38" s="247"/>
      <c r="FV38" s="247"/>
      <c r="FW38" s="247"/>
      <c r="FX38" s="247"/>
      <c r="FY38" s="247"/>
      <c r="FZ38" s="247"/>
      <c r="GA38" s="247"/>
      <c r="GB38" s="247"/>
      <c r="GC38" s="247"/>
      <c r="GD38" s="247"/>
      <c r="GE38" s="247"/>
      <c r="GF38" s="247"/>
      <c r="GG38" s="247"/>
      <c r="GH38" s="247"/>
      <c r="GI38" s="247"/>
      <c r="GJ38" s="247"/>
      <c r="GK38" s="247"/>
      <c r="GL38" s="247"/>
      <c r="GM38" s="247"/>
      <c r="GN38" s="247"/>
      <c r="GO38" s="247"/>
      <c r="GP38" s="247"/>
      <c r="GQ38" s="247"/>
      <c r="GR38" s="247"/>
      <c r="GS38" s="247"/>
      <c r="GT38" s="247"/>
      <c r="GU38" s="247"/>
      <c r="GV38" s="247"/>
      <c r="GW38" s="247"/>
      <c r="GX38" s="247"/>
      <c r="GY38" s="247"/>
      <c r="GZ38" s="247"/>
      <c r="HA38" s="247"/>
      <c r="HB38" s="247"/>
      <c r="HC38" s="247"/>
      <c r="HD38" s="247"/>
      <c r="HE38" s="247"/>
      <c r="HF38" s="247"/>
      <c r="HG38" s="247"/>
      <c r="HH38" s="247"/>
      <c r="HI38" s="247"/>
      <c r="HJ38" s="247"/>
      <c r="HK38" s="247"/>
      <c r="HL38" s="247"/>
      <c r="HM38" s="247"/>
      <c r="HN38" s="247"/>
      <c r="HO38" s="247"/>
      <c r="HP38" s="247"/>
      <c r="HQ38" s="247"/>
      <c r="HR38" s="247"/>
      <c r="HS38" s="247"/>
      <c r="HT38" s="247"/>
      <c r="HU38" s="247"/>
      <c r="HV38" s="247"/>
      <c r="HW38" s="247"/>
      <c r="HX38" s="247"/>
      <c r="HY38" s="247"/>
      <c r="HZ38" s="247"/>
      <c r="IA38" s="247"/>
      <c r="IB38" s="247"/>
      <c r="IC38" s="247"/>
      <c r="ID38" s="247"/>
      <c r="IE38" s="247"/>
      <c r="IF38" s="247"/>
      <c r="IG38" s="247"/>
      <c r="IH38" s="247"/>
      <c r="II38" s="247"/>
    </row>
    <row r="39" spans="1:243" ht="15.75" customHeight="1">
      <c r="A39" s="246"/>
      <c r="B39" s="246" t="s">
        <v>471</v>
      </c>
      <c r="C39" s="246"/>
      <c r="D39" s="246"/>
      <c r="E39" s="246"/>
      <c r="F39" s="246"/>
      <c r="G39" s="250">
        <v>0</v>
      </c>
      <c r="H39" s="250">
        <v>0</v>
      </c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7"/>
      <c r="BF39" s="247"/>
      <c r="BG39" s="247"/>
      <c r="BH39" s="247"/>
      <c r="BI39" s="247"/>
      <c r="BJ39" s="247"/>
      <c r="BK39" s="247"/>
      <c r="BL39" s="247"/>
      <c r="BM39" s="247"/>
      <c r="BN39" s="247"/>
      <c r="BO39" s="247"/>
      <c r="BP39" s="247"/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  <c r="CH39" s="247"/>
      <c r="CI39" s="247"/>
      <c r="CJ39" s="247"/>
      <c r="CK39" s="247"/>
      <c r="CL39" s="247"/>
      <c r="CM39" s="247"/>
      <c r="CN39" s="247"/>
      <c r="CO39" s="247"/>
      <c r="CP39" s="247"/>
      <c r="CQ39" s="247"/>
      <c r="CR39" s="247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  <c r="DE39" s="247"/>
      <c r="DF39" s="247"/>
      <c r="DG39" s="247"/>
      <c r="DH39" s="247"/>
      <c r="DI39" s="247"/>
      <c r="DJ39" s="247"/>
      <c r="DK39" s="247"/>
      <c r="DL39" s="247"/>
      <c r="DM39" s="247"/>
      <c r="DN39" s="247"/>
      <c r="DO39" s="247"/>
      <c r="DP39" s="247"/>
      <c r="DQ39" s="247"/>
      <c r="DR39" s="247"/>
      <c r="DS39" s="247"/>
      <c r="DT39" s="247"/>
      <c r="DU39" s="247"/>
      <c r="DV39" s="247"/>
      <c r="DW39" s="247"/>
      <c r="DX39" s="247"/>
      <c r="DY39" s="247"/>
      <c r="DZ39" s="247"/>
      <c r="EA39" s="247"/>
      <c r="EB39" s="247"/>
      <c r="EC39" s="247"/>
      <c r="ED39" s="247"/>
      <c r="EE39" s="247"/>
      <c r="EF39" s="247"/>
      <c r="EG39" s="247"/>
      <c r="EH39" s="247"/>
      <c r="EI39" s="247"/>
      <c r="EJ39" s="247"/>
      <c r="EK39" s="247"/>
      <c r="EL39" s="247"/>
      <c r="EM39" s="247"/>
      <c r="EN39" s="247"/>
      <c r="EO39" s="247"/>
      <c r="EP39" s="247"/>
      <c r="EQ39" s="247"/>
      <c r="ER39" s="247"/>
      <c r="ES39" s="247"/>
      <c r="ET39" s="247"/>
      <c r="EU39" s="247"/>
      <c r="EV39" s="247"/>
      <c r="EW39" s="247"/>
      <c r="EX39" s="247"/>
      <c r="EY39" s="247"/>
      <c r="EZ39" s="247"/>
      <c r="FA39" s="247"/>
      <c r="FB39" s="247"/>
      <c r="FC39" s="247"/>
      <c r="FD39" s="247"/>
      <c r="FE39" s="247"/>
      <c r="FF39" s="247"/>
      <c r="FG39" s="247"/>
      <c r="FH39" s="247"/>
      <c r="FI39" s="247"/>
      <c r="FJ39" s="247"/>
      <c r="FK39" s="247"/>
      <c r="FL39" s="247"/>
      <c r="FM39" s="247"/>
      <c r="FN39" s="247"/>
      <c r="FO39" s="247"/>
      <c r="FP39" s="247"/>
      <c r="FQ39" s="247"/>
      <c r="FR39" s="247"/>
      <c r="FS39" s="247"/>
      <c r="FT39" s="247"/>
      <c r="FU39" s="247"/>
      <c r="FV39" s="247"/>
      <c r="FW39" s="247"/>
      <c r="FX39" s="247"/>
      <c r="FY39" s="247"/>
      <c r="FZ39" s="247"/>
      <c r="GA39" s="247"/>
      <c r="GB39" s="247"/>
      <c r="GC39" s="247"/>
      <c r="GD39" s="247"/>
      <c r="GE39" s="247"/>
      <c r="GF39" s="247"/>
      <c r="GG39" s="247"/>
      <c r="GH39" s="247"/>
      <c r="GI39" s="247"/>
      <c r="GJ39" s="247"/>
      <c r="GK39" s="247"/>
      <c r="GL39" s="247"/>
      <c r="GM39" s="247"/>
      <c r="GN39" s="247"/>
      <c r="GO39" s="247"/>
      <c r="GP39" s="247"/>
      <c r="GQ39" s="247"/>
      <c r="GR39" s="247"/>
      <c r="GS39" s="247"/>
      <c r="GT39" s="247"/>
      <c r="GU39" s="247"/>
      <c r="GV39" s="247"/>
      <c r="GW39" s="247"/>
      <c r="GX39" s="247"/>
      <c r="GY39" s="247"/>
      <c r="GZ39" s="247"/>
      <c r="HA39" s="247"/>
      <c r="HB39" s="247"/>
      <c r="HC39" s="247"/>
      <c r="HD39" s="247"/>
      <c r="HE39" s="247"/>
      <c r="HF39" s="247"/>
      <c r="HG39" s="247"/>
      <c r="HH39" s="247"/>
      <c r="HI39" s="247"/>
      <c r="HJ39" s="247"/>
      <c r="HK39" s="247"/>
      <c r="HL39" s="247"/>
      <c r="HM39" s="247"/>
      <c r="HN39" s="247"/>
      <c r="HO39" s="247"/>
      <c r="HP39" s="247"/>
      <c r="HQ39" s="247"/>
      <c r="HR39" s="247"/>
      <c r="HS39" s="247"/>
      <c r="HT39" s="247"/>
      <c r="HU39" s="247"/>
      <c r="HV39" s="247"/>
      <c r="HW39" s="247"/>
      <c r="HX39" s="247"/>
      <c r="HY39" s="247"/>
      <c r="HZ39" s="247"/>
      <c r="IA39" s="247"/>
      <c r="IB39" s="247"/>
      <c r="IC39" s="247"/>
      <c r="ID39" s="247"/>
      <c r="IE39" s="247"/>
      <c r="IF39" s="247"/>
      <c r="IG39" s="247"/>
      <c r="IH39" s="247"/>
      <c r="II39" s="247"/>
    </row>
    <row r="40" spans="1:243" ht="15.75" customHeight="1">
      <c r="A40" s="246"/>
      <c r="B40" s="246" t="s">
        <v>472</v>
      </c>
      <c r="C40" s="246"/>
      <c r="D40" s="246"/>
      <c r="E40" s="246"/>
      <c r="F40" s="262"/>
      <c r="G40" s="250">
        <v>0</v>
      </c>
      <c r="H40" s="250">
        <v>0</v>
      </c>
      <c r="I40" s="264"/>
      <c r="J40" s="264"/>
      <c r="K40" s="264"/>
      <c r="L40" s="264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7"/>
      <c r="CK40" s="247"/>
      <c r="CL40" s="247"/>
      <c r="CM40" s="247"/>
      <c r="CN40" s="247"/>
      <c r="CO40" s="247"/>
      <c r="CP40" s="247"/>
      <c r="CQ40" s="247"/>
      <c r="CR40" s="247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  <c r="DE40" s="247"/>
      <c r="DF40" s="247"/>
      <c r="DG40" s="247"/>
      <c r="DH40" s="247"/>
      <c r="DI40" s="247"/>
      <c r="DJ40" s="247"/>
      <c r="DK40" s="247"/>
      <c r="DL40" s="247"/>
      <c r="DM40" s="247"/>
      <c r="DN40" s="247"/>
      <c r="DO40" s="247"/>
      <c r="DP40" s="247"/>
      <c r="DQ40" s="247"/>
      <c r="DR40" s="247"/>
      <c r="DS40" s="247"/>
      <c r="DT40" s="247"/>
      <c r="DU40" s="247"/>
      <c r="DV40" s="247"/>
      <c r="DW40" s="247"/>
      <c r="DX40" s="247"/>
      <c r="DY40" s="247"/>
      <c r="DZ40" s="247"/>
      <c r="EA40" s="247"/>
      <c r="EB40" s="247"/>
      <c r="EC40" s="247"/>
      <c r="ED40" s="247"/>
      <c r="EE40" s="247"/>
      <c r="EF40" s="247"/>
      <c r="EG40" s="247"/>
      <c r="EH40" s="247"/>
      <c r="EI40" s="247"/>
      <c r="EJ40" s="247"/>
      <c r="EK40" s="247"/>
      <c r="EL40" s="247"/>
      <c r="EM40" s="247"/>
      <c r="EN40" s="247"/>
      <c r="EO40" s="247"/>
      <c r="EP40" s="247"/>
      <c r="EQ40" s="247"/>
      <c r="ER40" s="247"/>
      <c r="ES40" s="247"/>
      <c r="ET40" s="247"/>
      <c r="EU40" s="247"/>
      <c r="EV40" s="247"/>
      <c r="EW40" s="247"/>
      <c r="EX40" s="247"/>
      <c r="EY40" s="247"/>
      <c r="EZ40" s="247"/>
      <c r="FA40" s="247"/>
      <c r="FB40" s="247"/>
      <c r="FC40" s="247"/>
      <c r="FD40" s="247"/>
      <c r="FE40" s="247"/>
      <c r="FF40" s="247"/>
      <c r="FG40" s="247"/>
      <c r="FH40" s="247"/>
      <c r="FI40" s="247"/>
      <c r="FJ40" s="247"/>
      <c r="FK40" s="247"/>
      <c r="FL40" s="247"/>
      <c r="FM40" s="247"/>
      <c r="FN40" s="247"/>
      <c r="FO40" s="247"/>
      <c r="FP40" s="247"/>
      <c r="FQ40" s="247"/>
      <c r="FR40" s="247"/>
      <c r="FS40" s="247"/>
      <c r="FT40" s="247"/>
      <c r="FU40" s="247"/>
      <c r="FV40" s="247"/>
      <c r="FW40" s="247"/>
      <c r="FX40" s="247"/>
      <c r="FY40" s="247"/>
      <c r="FZ40" s="247"/>
      <c r="GA40" s="247"/>
      <c r="GB40" s="247"/>
      <c r="GC40" s="247"/>
      <c r="GD40" s="247"/>
      <c r="GE40" s="247"/>
      <c r="GF40" s="247"/>
      <c r="GG40" s="247"/>
      <c r="GH40" s="247"/>
      <c r="GI40" s="247"/>
      <c r="GJ40" s="247"/>
      <c r="GK40" s="247"/>
      <c r="GL40" s="247"/>
      <c r="GM40" s="247"/>
      <c r="GN40" s="247"/>
      <c r="GO40" s="247"/>
      <c r="GP40" s="247"/>
      <c r="GQ40" s="247"/>
      <c r="GR40" s="247"/>
      <c r="GS40" s="247"/>
      <c r="GT40" s="247"/>
      <c r="GU40" s="247"/>
      <c r="GV40" s="247"/>
      <c r="GW40" s="247"/>
      <c r="GX40" s="247"/>
      <c r="GY40" s="247"/>
      <c r="GZ40" s="247"/>
      <c r="HA40" s="247"/>
      <c r="HB40" s="247"/>
      <c r="HC40" s="247"/>
      <c r="HD40" s="247"/>
      <c r="HE40" s="247"/>
      <c r="HF40" s="247"/>
      <c r="HG40" s="247"/>
      <c r="HH40" s="247"/>
      <c r="HI40" s="247"/>
      <c r="HJ40" s="247"/>
      <c r="HK40" s="247"/>
      <c r="HL40" s="247"/>
      <c r="HM40" s="247"/>
      <c r="HN40" s="247"/>
      <c r="HO40" s="247"/>
      <c r="HP40" s="247"/>
      <c r="HQ40" s="247"/>
      <c r="HR40" s="247"/>
      <c r="HS40" s="247"/>
      <c r="HT40" s="247"/>
      <c r="HU40" s="247"/>
      <c r="HV40" s="247"/>
      <c r="HW40" s="247"/>
      <c r="HX40" s="247"/>
      <c r="HY40" s="247"/>
      <c r="HZ40" s="247"/>
      <c r="IA40" s="247"/>
      <c r="IB40" s="247"/>
      <c r="IC40" s="247"/>
      <c r="ID40" s="247"/>
      <c r="IE40" s="247"/>
      <c r="IF40" s="247"/>
      <c r="IG40" s="247"/>
      <c r="IH40" s="247"/>
      <c r="II40" s="247"/>
    </row>
    <row r="41" spans="1:243" ht="15.75" customHeight="1">
      <c r="A41" s="246"/>
      <c r="B41" s="246" t="s">
        <v>473</v>
      </c>
      <c r="C41" s="246"/>
      <c r="D41" s="246"/>
      <c r="E41" s="246"/>
      <c r="F41" s="262"/>
      <c r="G41" s="250">
        <v>171350646367</v>
      </c>
      <c r="H41" s="250">
        <v>144135339991</v>
      </c>
      <c r="I41" s="264"/>
      <c r="J41" s="251"/>
      <c r="K41" s="251"/>
      <c r="L41" s="251"/>
      <c r="M41" s="268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47"/>
      <c r="CM41" s="247"/>
      <c r="CN41" s="247"/>
      <c r="CO41" s="247"/>
      <c r="CP41" s="247"/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  <c r="DE41" s="247"/>
      <c r="DF41" s="247"/>
      <c r="DG41" s="247"/>
      <c r="DH41" s="247"/>
      <c r="DI41" s="247"/>
      <c r="DJ41" s="247"/>
      <c r="DK41" s="247"/>
      <c r="DL41" s="247"/>
      <c r="DM41" s="247"/>
      <c r="DN41" s="247"/>
      <c r="DO41" s="247"/>
      <c r="DP41" s="247"/>
      <c r="DQ41" s="247"/>
      <c r="DR41" s="247"/>
      <c r="DS41" s="247"/>
      <c r="DT41" s="247"/>
      <c r="DU41" s="247"/>
      <c r="DV41" s="247"/>
      <c r="DW41" s="247"/>
      <c r="DX41" s="247"/>
      <c r="DY41" s="247"/>
      <c r="DZ41" s="247"/>
      <c r="EA41" s="247"/>
      <c r="EB41" s="247"/>
      <c r="EC41" s="247"/>
      <c r="ED41" s="247"/>
      <c r="EE41" s="247"/>
      <c r="EF41" s="247"/>
      <c r="EG41" s="247"/>
      <c r="EH41" s="247"/>
      <c r="EI41" s="247"/>
      <c r="EJ41" s="247"/>
      <c r="EK41" s="247"/>
      <c r="EL41" s="247"/>
      <c r="EM41" s="247"/>
      <c r="EN41" s="247"/>
      <c r="EO41" s="247"/>
      <c r="EP41" s="247"/>
      <c r="EQ41" s="247"/>
      <c r="ER41" s="247"/>
      <c r="ES41" s="247"/>
      <c r="ET41" s="247"/>
      <c r="EU41" s="247"/>
      <c r="EV41" s="247"/>
      <c r="EW41" s="247"/>
      <c r="EX41" s="247"/>
      <c r="EY41" s="247"/>
      <c r="EZ41" s="247"/>
      <c r="FA41" s="247"/>
      <c r="FB41" s="247"/>
      <c r="FC41" s="247"/>
      <c r="FD41" s="247"/>
      <c r="FE41" s="247"/>
      <c r="FF41" s="247"/>
      <c r="FG41" s="247"/>
      <c r="FH41" s="247"/>
      <c r="FI41" s="247"/>
      <c r="FJ41" s="247"/>
      <c r="FK41" s="247"/>
      <c r="FL41" s="247"/>
      <c r="FM41" s="247"/>
      <c r="FN41" s="247"/>
      <c r="FO41" s="247"/>
      <c r="FP41" s="247"/>
      <c r="FQ41" s="247"/>
      <c r="FR41" s="247"/>
      <c r="FS41" s="247"/>
      <c r="FT41" s="247"/>
      <c r="FU41" s="247"/>
      <c r="FV41" s="247"/>
      <c r="FW41" s="247"/>
      <c r="FX41" s="247"/>
      <c r="FY41" s="247"/>
      <c r="FZ41" s="247"/>
      <c r="GA41" s="247"/>
      <c r="GB41" s="247"/>
      <c r="GC41" s="247"/>
      <c r="GD41" s="247"/>
      <c r="GE41" s="247"/>
      <c r="GF41" s="247"/>
      <c r="GG41" s="247"/>
      <c r="GH41" s="247"/>
      <c r="GI41" s="247"/>
      <c r="GJ41" s="247"/>
      <c r="GK41" s="247"/>
      <c r="GL41" s="247"/>
      <c r="GM41" s="247"/>
      <c r="GN41" s="247"/>
      <c r="GO41" s="247"/>
      <c r="GP41" s="247"/>
      <c r="GQ41" s="247"/>
      <c r="GR41" s="247"/>
      <c r="GS41" s="247"/>
      <c r="GT41" s="247"/>
      <c r="GU41" s="247"/>
      <c r="GV41" s="247"/>
      <c r="GW41" s="247"/>
      <c r="GX41" s="247"/>
      <c r="GY41" s="247"/>
      <c r="GZ41" s="247"/>
      <c r="HA41" s="247"/>
      <c r="HB41" s="247"/>
      <c r="HC41" s="247"/>
      <c r="HD41" s="247"/>
      <c r="HE41" s="247"/>
      <c r="HF41" s="247"/>
      <c r="HG41" s="247"/>
      <c r="HH41" s="247"/>
      <c r="HI41" s="247"/>
      <c r="HJ41" s="247"/>
      <c r="HK41" s="247"/>
      <c r="HL41" s="247"/>
      <c r="HM41" s="247"/>
      <c r="HN41" s="247"/>
      <c r="HO41" s="247"/>
      <c r="HP41" s="247"/>
      <c r="HQ41" s="247"/>
      <c r="HR41" s="247"/>
      <c r="HS41" s="247"/>
      <c r="HT41" s="247"/>
      <c r="HU41" s="247"/>
      <c r="HV41" s="247"/>
      <c r="HW41" s="247"/>
      <c r="HX41" s="247"/>
      <c r="HY41" s="247"/>
      <c r="HZ41" s="247"/>
      <c r="IA41" s="247"/>
      <c r="IB41" s="247"/>
      <c r="IC41" s="247"/>
      <c r="ID41" s="247"/>
      <c r="IE41" s="247"/>
      <c r="IF41" s="247"/>
      <c r="IG41" s="247"/>
      <c r="IH41" s="247"/>
      <c r="II41" s="247"/>
    </row>
    <row r="42" spans="1:243" ht="15.75" customHeight="1">
      <c r="A42" s="246"/>
      <c r="B42" s="258" t="s">
        <v>474</v>
      </c>
      <c r="C42" s="258"/>
      <c r="D42" s="258"/>
      <c r="E42" s="258"/>
      <c r="F42" s="246"/>
      <c r="G42" s="250">
        <v>4707761772</v>
      </c>
      <c r="H42" s="250">
        <v>351353564</v>
      </c>
      <c r="I42" s="247"/>
      <c r="J42" s="251"/>
      <c r="K42" s="247"/>
      <c r="L42" s="247"/>
      <c r="M42" s="247"/>
      <c r="N42" s="247"/>
      <c r="O42" s="247"/>
      <c r="P42" s="269"/>
      <c r="Q42" s="269"/>
      <c r="R42" s="269"/>
      <c r="S42" s="269"/>
      <c r="T42" s="269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7"/>
      <c r="DU42" s="247"/>
      <c r="DV42" s="247"/>
      <c r="DW42" s="247"/>
      <c r="DX42" s="247"/>
      <c r="DY42" s="247"/>
      <c r="DZ42" s="247"/>
      <c r="EA42" s="247"/>
      <c r="EB42" s="247"/>
      <c r="EC42" s="247"/>
      <c r="ED42" s="247"/>
      <c r="EE42" s="247"/>
      <c r="EF42" s="247"/>
      <c r="EG42" s="247"/>
      <c r="EH42" s="247"/>
      <c r="EI42" s="247"/>
      <c r="EJ42" s="247"/>
      <c r="EK42" s="247"/>
      <c r="EL42" s="247"/>
      <c r="EM42" s="247"/>
      <c r="EN42" s="247"/>
      <c r="EO42" s="247"/>
      <c r="EP42" s="247"/>
      <c r="EQ42" s="247"/>
      <c r="ER42" s="247"/>
      <c r="ES42" s="247"/>
      <c r="ET42" s="247"/>
      <c r="EU42" s="247"/>
      <c r="EV42" s="247"/>
      <c r="EW42" s="247"/>
      <c r="EX42" s="247"/>
      <c r="EY42" s="247"/>
      <c r="EZ42" s="247"/>
      <c r="FA42" s="247"/>
      <c r="FB42" s="247"/>
      <c r="FC42" s="247"/>
      <c r="FD42" s="247"/>
      <c r="FE42" s="247"/>
      <c r="FF42" s="247"/>
      <c r="FG42" s="247"/>
      <c r="FH42" s="247"/>
      <c r="FI42" s="247"/>
      <c r="FJ42" s="247"/>
      <c r="FK42" s="247"/>
      <c r="FL42" s="247"/>
      <c r="FM42" s="247"/>
      <c r="FN42" s="247"/>
      <c r="FO42" s="247"/>
      <c r="FP42" s="247"/>
      <c r="FQ42" s="247"/>
      <c r="FR42" s="247"/>
      <c r="FS42" s="247"/>
      <c r="FT42" s="247"/>
      <c r="FU42" s="247"/>
      <c r="FV42" s="247"/>
      <c r="FW42" s="247"/>
      <c r="FX42" s="247"/>
      <c r="FY42" s="247"/>
      <c r="FZ42" s="247"/>
      <c r="GA42" s="247"/>
      <c r="GB42" s="247"/>
      <c r="GC42" s="247"/>
      <c r="GD42" s="247"/>
      <c r="GE42" s="247"/>
      <c r="GF42" s="247"/>
      <c r="GG42" s="247"/>
      <c r="GH42" s="247"/>
      <c r="GI42" s="247"/>
      <c r="GJ42" s="247"/>
      <c r="GK42" s="247"/>
      <c r="GL42" s="247"/>
      <c r="GM42" s="247"/>
      <c r="GN42" s="247"/>
      <c r="GO42" s="247"/>
      <c r="GP42" s="247"/>
      <c r="GQ42" s="247"/>
      <c r="GR42" s="247"/>
      <c r="GS42" s="247"/>
      <c r="GT42" s="247"/>
      <c r="GU42" s="247"/>
      <c r="GV42" s="247"/>
      <c r="GW42" s="247"/>
      <c r="GX42" s="247"/>
      <c r="GY42" s="247"/>
      <c r="GZ42" s="247"/>
      <c r="HA42" s="247"/>
      <c r="HB42" s="247"/>
      <c r="HC42" s="247"/>
      <c r="HD42" s="247"/>
      <c r="HE42" s="247"/>
      <c r="HF42" s="247"/>
      <c r="HG42" s="247"/>
      <c r="HH42" s="247"/>
      <c r="HI42" s="247"/>
      <c r="HJ42" s="247"/>
      <c r="HK42" s="247"/>
      <c r="HL42" s="247"/>
      <c r="HM42" s="247"/>
      <c r="HN42" s="247"/>
      <c r="HO42" s="247"/>
      <c r="HP42" s="247"/>
      <c r="HQ42" s="247"/>
      <c r="HR42" s="247"/>
      <c r="HS42" s="247"/>
      <c r="HT42" s="247"/>
      <c r="HU42" s="247"/>
      <c r="HV42" s="247"/>
      <c r="HW42" s="247"/>
      <c r="HX42" s="247"/>
      <c r="HY42" s="247"/>
      <c r="HZ42" s="247"/>
      <c r="IA42" s="247"/>
      <c r="IB42" s="247"/>
      <c r="IC42" s="247"/>
      <c r="ID42" s="247"/>
      <c r="IE42" s="247"/>
      <c r="IF42" s="247"/>
      <c r="IG42" s="247"/>
      <c r="IH42" s="247"/>
      <c r="II42" s="247"/>
    </row>
    <row r="43" spans="1:243" ht="15.75" customHeight="1">
      <c r="A43" s="246"/>
      <c r="B43" s="254" t="s">
        <v>321</v>
      </c>
      <c r="C43" s="254"/>
      <c r="D43" s="254"/>
      <c r="E43" s="246"/>
      <c r="F43" s="246"/>
      <c r="G43" s="266">
        <f>SUM(G35:G42)</f>
        <v>176040403654</v>
      </c>
      <c r="H43" s="266">
        <f>SUM(H35:H42)</f>
        <v>144491839355</v>
      </c>
      <c r="I43" s="247"/>
      <c r="J43" s="247"/>
      <c r="K43" s="247"/>
      <c r="L43" s="247"/>
      <c r="M43" s="247"/>
      <c r="N43" s="247"/>
      <c r="O43" s="247"/>
      <c r="P43" s="269"/>
      <c r="Q43" s="269"/>
      <c r="R43" s="269"/>
      <c r="S43" s="269"/>
      <c r="T43" s="269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7"/>
      <c r="CC43" s="247"/>
      <c r="CD43" s="247"/>
      <c r="CE43" s="247"/>
      <c r="CF43" s="247"/>
      <c r="CG43" s="247"/>
      <c r="CH43" s="247"/>
      <c r="CI43" s="247"/>
      <c r="CJ43" s="247"/>
      <c r="CK43" s="247"/>
      <c r="CL43" s="247"/>
      <c r="CM43" s="247"/>
      <c r="CN43" s="247"/>
      <c r="CO43" s="247"/>
      <c r="CP43" s="247"/>
      <c r="CQ43" s="247"/>
      <c r="CR43" s="247"/>
      <c r="CS43" s="247"/>
      <c r="CT43" s="247"/>
      <c r="CU43" s="247"/>
      <c r="CV43" s="247"/>
      <c r="CW43" s="247"/>
      <c r="CX43" s="247"/>
      <c r="CY43" s="247"/>
      <c r="CZ43" s="247"/>
      <c r="DA43" s="247"/>
      <c r="DB43" s="247"/>
      <c r="DC43" s="247"/>
      <c r="DD43" s="247"/>
      <c r="DE43" s="247"/>
      <c r="DF43" s="247"/>
      <c r="DG43" s="247"/>
      <c r="DH43" s="247"/>
      <c r="DI43" s="247"/>
      <c r="DJ43" s="247"/>
      <c r="DK43" s="247"/>
      <c r="DL43" s="247"/>
      <c r="DM43" s="247"/>
      <c r="DN43" s="247"/>
      <c r="DO43" s="247"/>
      <c r="DP43" s="247"/>
      <c r="DQ43" s="247"/>
      <c r="DR43" s="247"/>
      <c r="DS43" s="247"/>
      <c r="DT43" s="247"/>
      <c r="DU43" s="247"/>
      <c r="DV43" s="247"/>
      <c r="DW43" s="247"/>
      <c r="DX43" s="247"/>
      <c r="DY43" s="247"/>
      <c r="DZ43" s="247"/>
      <c r="EA43" s="247"/>
      <c r="EB43" s="247"/>
      <c r="EC43" s="247"/>
      <c r="ED43" s="247"/>
      <c r="EE43" s="247"/>
      <c r="EF43" s="247"/>
      <c r="EG43" s="247"/>
      <c r="EH43" s="247"/>
      <c r="EI43" s="247"/>
      <c r="EJ43" s="247"/>
      <c r="EK43" s="247"/>
      <c r="EL43" s="247"/>
      <c r="EM43" s="247"/>
      <c r="EN43" s="247"/>
      <c r="EO43" s="247"/>
      <c r="EP43" s="247"/>
      <c r="EQ43" s="247"/>
      <c r="ER43" s="247"/>
      <c r="ES43" s="247"/>
      <c r="ET43" s="247"/>
      <c r="EU43" s="247"/>
      <c r="EV43" s="247"/>
      <c r="EW43" s="247"/>
      <c r="EX43" s="247"/>
      <c r="EY43" s="247"/>
      <c r="EZ43" s="247"/>
      <c r="FA43" s="247"/>
      <c r="FB43" s="247"/>
      <c r="FC43" s="247"/>
      <c r="FD43" s="247"/>
      <c r="FE43" s="247"/>
      <c r="FF43" s="247"/>
      <c r="FG43" s="247"/>
      <c r="FH43" s="247"/>
      <c r="FI43" s="247"/>
      <c r="FJ43" s="247"/>
      <c r="FK43" s="247"/>
      <c r="FL43" s="247"/>
      <c r="FM43" s="247"/>
      <c r="FN43" s="247"/>
      <c r="FO43" s="247"/>
      <c r="FP43" s="247"/>
      <c r="FQ43" s="247"/>
      <c r="FR43" s="247"/>
      <c r="FS43" s="247"/>
      <c r="FT43" s="247"/>
      <c r="FU43" s="247"/>
      <c r="FV43" s="247"/>
      <c r="FW43" s="247"/>
      <c r="FX43" s="247"/>
      <c r="FY43" s="247"/>
      <c r="FZ43" s="247"/>
      <c r="GA43" s="247"/>
      <c r="GB43" s="247"/>
      <c r="GC43" s="247"/>
      <c r="GD43" s="247"/>
      <c r="GE43" s="247"/>
      <c r="GF43" s="247"/>
      <c r="GG43" s="247"/>
      <c r="GH43" s="247"/>
      <c r="GI43" s="247"/>
      <c r="GJ43" s="247"/>
      <c r="GK43" s="247"/>
      <c r="GL43" s="247"/>
      <c r="GM43" s="247"/>
      <c r="GN43" s="247"/>
      <c r="GO43" s="247"/>
      <c r="GP43" s="247"/>
      <c r="GQ43" s="247"/>
      <c r="GR43" s="247"/>
      <c r="GS43" s="247"/>
      <c r="GT43" s="247"/>
      <c r="GU43" s="247"/>
      <c r="GV43" s="247"/>
      <c r="GW43" s="247"/>
      <c r="GX43" s="247"/>
      <c r="GY43" s="247"/>
      <c r="GZ43" s="247"/>
      <c r="HA43" s="247"/>
      <c r="HB43" s="247"/>
      <c r="HC43" s="247"/>
      <c r="HD43" s="247"/>
      <c r="HE43" s="247"/>
      <c r="HF43" s="247"/>
      <c r="HG43" s="247"/>
      <c r="HH43" s="247"/>
      <c r="HI43" s="247"/>
      <c r="HJ43" s="247"/>
      <c r="HK43" s="247"/>
      <c r="HL43" s="247"/>
      <c r="HM43" s="247"/>
      <c r="HN43" s="247"/>
      <c r="HO43" s="247"/>
      <c r="HP43" s="247"/>
      <c r="HQ43" s="247"/>
      <c r="HR43" s="247"/>
      <c r="HS43" s="247"/>
      <c r="HT43" s="247"/>
      <c r="HU43" s="247"/>
      <c r="HV43" s="247"/>
      <c r="HW43" s="247"/>
      <c r="HX43" s="247"/>
      <c r="HY43" s="247"/>
      <c r="HZ43" s="247"/>
      <c r="IA43" s="247"/>
      <c r="IB43" s="247"/>
      <c r="IC43" s="247"/>
      <c r="ID43" s="247"/>
      <c r="IE43" s="247"/>
      <c r="IF43" s="247"/>
      <c r="IG43" s="247"/>
      <c r="IH43" s="247"/>
      <c r="II43" s="247"/>
    </row>
    <row r="44" spans="1:243" s="245" customFormat="1" ht="24" customHeight="1">
      <c r="A44" s="253" t="s">
        <v>475</v>
      </c>
      <c r="B44" s="253"/>
      <c r="C44" s="253"/>
      <c r="D44" s="253"/>
      <c r="E44" s="253"/>
      <c r="F44" s="253"/>
      <c r="G44" s="270" t="s">
        <v>315</v>
      </c>
      <c r="H44" s="270" t="s">
        <v>316</v>
      </c>
      <c r="I44" s="242"/>
      <c r="J44" s="242"/>
      <c r="K44" s="242"/>
      <c r="L44" s="242"/>
      <c r="M44" s="242"/>
      <c r="N44" s="242"/>
      <c r="O44" s="242"/>
      <c r="P44" s="269"/>
      <c r="Q44" s="269"/>
      <c r="R44" s="269"/>
      <c r="S44" s="269"/>
      <c r="T44" s="269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2"/>
      <c r="CC44" s="242"/>
      <c r="CD44" s="242"/>
      <c r="CE44" s="242"/>
      <c r="CF44" s="242"/>
      <c r="CG44" s="242"/>
      <c r="CH44" s="242"/>
      <c r="CI44" s="242"/>
      <c r="CJ44" s="242"/>
      <c r="CK44" s="242"/>
      <c r="CL44" s="242"/>
      <c r="CM44" s="242"/>
      <c r="CN44" s="242"/>
      <c r="CO44" s="242"/>
      <c r="CP44" s="242"/>
      <c r="CQ44" s="242"/>
      <c r="CR44" s="242"/>
      <c r="CS44" s="242"/>
      <c r="CT44" s="242"/>
      <c r="CU44" s="242"/>
      <c r="CV44" s="242"/>
      <c r="CW44" s="242"/>
      <c r="CX44" s="242"/>
      <c r="CY44" s="242"/>
      <c r="CZ44" s="242"/>
      <c r="DA44" s="242"/>
      <c r="DB44" s="242"/>
      <c r="DC44" s="242"/>
      <c r="DD44" s="242"/>
      <c r="DE44" s="242"/>
      <c r="DF44" s="242"/>
      <c r="DG44" s="242"/>
      <c r="DH44" s="242"/>
      <c r="DI44" s="242"/>
      <c r="DJ44" s="242"/>
      <c r="DK44" s="242"/>
      <c r="DL44" s="242"/>
      <c r="DM44" s="242"/>
      <c r="DN44" s="242"/>
      <c r="DO44" s="242"/>
      <c r="DP44" s="242"/>
      <c r="DQ44" s="242"/>
      <c r="DR44" s="242"/>
      <c r="DS44" s="242"/>
      <c r="DT44" s="242"/>
      <c r="DU44" s="242"/>
      <c r="DV44" s="242"/>
      <c r="DW44" s="242"/>
      <c r="DX44" s="242"/>
      <c r="DY44" s="242"/>
      <c r="DZ44" s="242"/>
      <c r="EA44" s="242"/>
      <c r="EB44" s="242"/>
      <c r="EC44" s="242"/>
      <c r="ED44" s="242"/>
      <c r="EE44" s="242"/>
      <c r="EF44" s="242"/>
      <c r="EG44" s="242"/>
      <c r="EH44" s="242"/>
      <c r="EI44" s="242"/>
      <c r="EJ44" s="242"/>
      <c r="EK44" s="242"/>
      <c r="EL44" s="242"/>
      <c r="EM44" s="242"/>
      <c r="EN44" s="242"/>
      <c r="EO44" s="242"/>
      <c r="EP44" s="242"/>
      <c r="EQ44" s="242"/>
      <c r="ER44" s="242"/>
      <c r="ES44" s="242"/>
      <c r="ET44" s="242"/>
      <c r="EU44" s="242"/>
      <c r="EV44" s="242"/>
      <c r="EW44" s="242"/>
      <c r="EX44" s="242"/>
      <c r="EY44" s="242"/>
      <c r="EZ44" s="242"/>
      <c r="FA44" s="242"/>
      <c r="FB44" s="242"/>
      <c r="FC44" s="242"/>
      <c r="FD44" s="242"/>
      <c r="FE44" s="242"/>
      <c r="FF44" s="242"/>
      <c r="FG44" s="242"/>
      <c r="FH44" s="242"/>
      <c r="FI44" s="242"/>
      <c r="FJ44" s="242"/>
      <c r="FK44" s="242"/>
      <c r="FL44" s="242"/>
      <c r="FM44" s="242"/>
      <c r="FN44" s="242"/>
      <c r="FO44" s="242"/>
      <c r="FP44" s="242"/>
      <c r="FQ44" s="242"/>
      <c r="FR44" s="242"/>
      <c r="FS44" s="242"/>
      <c r="FT44" s="242"/>
      <c r="FU44" s="242"/>
      <c r="FV44" s="242"/>
      <c r="FW44" s="242"/>
      <c r="FX44" s="242"/>
      <c r="FY44" s="242"/>
      <c r="FZ44" s="242"/>
      <c r="GA44" s="242"/>
      <c r="GB44" s="242"/>
      <c r="GC44" s="242"/>
      <c r="GD44" s="242"/>
      <c r="GE44" s="242"/>
      <c r="GF44" s="242"/>
      <c r="GG44" s="242"/>
      <c r="GH44" s="242"/>
      <c r="GI44" s="242"/>
      <c r="GJ44" s="242"/>
      <c r="GK44" s="242"/>
      <c r="GL44" s="242"/>
      <c r="GM44" s="242"/>
      <c r="GN44" s="242"/>
      <c r="GO44" s="242"/>
      <c r="GP44" s="242"/>
      <c r="GQ44" s="242"/>
      <c r="GR44" s="242"/>
      <c r="GS44" s="242"/>
      <c r="GT44" s="242"/>
      <c r="GU44" s="242"/>
      <c r="GV44" s="242"/>
      <c r="GW44" s="242"/>
      <c r="GX44" s="242"/>
      <c r="GY44" s="242"/>
      <c r="GZ44" s="242"/>
      <c r="HA44" s="242"/>
      <c r="HB44" s="242"/>
      <c r="HC44" s="242"/>
      <c r="HD44" s="242"/>
      <c r="HE44" s="242"/>
      <c r="HF44" s="242"/>
      <c r="HG44" s="242"/>
      <c r="HH44" s="242"/>
      <c r="HI44" s="242"/>
      <c r="HJ44" s="242"/>
      <c r="HK44" s="242"/>
      <c r="HL44" s="242"/>
      <c r="HM44" s="242"/>
      <c r="HN44" s="242"/>
      <c r="HO44" s="242"/>
      <c r="HP44" s="242"/>
      <c r="HQ44" s="242"/>
      <c r="HR44" s="242"/>
      <c r="HS44" s="242"/>
      <c r="HT44" s="242"/>
      <c r="HU44" s="242"/>
      <c r="HV44" s="242"/>
      <c r="HW44" s="242"/>
      <c r="HX44" s="242"/>
      <c r="HY44" s="242"/>
      <c r="HZ44" s="242"/>
      <c r="IA44" s="242"/>
      <c r="IB44" s="242"/>
      <c r="IC44" s="242"/>
      <c r="ID44" s="242"/>
      <c r="IE44" s="242"/>
      <c r="IF44" s="242"/>
      <c r="IG44" s="242"/>
      <c r="IH44" s="242"/>
      <c r="II44" s="242"/>
    </row>
    <row r="45" spans="1:243" ht="15.75" customHeight="1">
      <c r="A45" s="246"/>
      <c r="B45" s="246" t="s">
        <v>476</v>
      </c>
      <c r="C45" s="246"/>
      <c r="D45" s="246"/>
      <c r="E45" s="246"/>
      <c r="F45" s="246"/>
      <c r="G45" s="271">
        <v>0</v>
      </c>
      <c r="H45" s="271">
        <v>0</v>
      </c>
      <c r="I45" s="247"/>
      <c r="J45" s="247"/>
      <c r="K45" s="247"/>
      <c r="L45" s="247"/>
      <c r="M45" s="247"/>
      <c r="N45" s="247"/>
      <c r="O45" s="247"/>
      <c r="P45" s="269"/>
      <c r="Q45" s="269"/>
      <c r="R45" s="269"/>
      <c r="S45" s="269"/>
      <c r="T45" s="269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7"/>
      <c r="BI45" s="247"/>
      <c r="BJ45" s="247"/>
      <c r="BK45" s="247"/>
      <c r="BL45" s="247"/>
      <c r="BM45" s="247"/>
      <c r="BN45" s="247"/>
      <c r="BO45" s="247"/>
      <c r="BP45" s="247"/>
      <c r="BQ45" s="247"/>
      <c r="BR45" s="247"/>
      <c r="BS45" s="247"/>
      <c r="BT45" s="247"/>
      <c r="BU45" s="247"/>
      <c r="BV45" s="247"/>
      <c r="BW45" s="247"/>
      <c r="BX45" s="247"/>
      <c r="BY45" s="247"/>
      <c r="BZ45" s="247"/>
      <c r="CA45" s="247"/>
      <c r="CB45" s="247"/>
      <c r="CC45" s="247"/>
      <c r="CD45" s="247"/>
      <c r="CE45" s="247"/>
      <c r="CF45" s="247"/>
      <c r="CG45" s="247"/>
      <c r="CH45" s="247"/>
      <c r="CI45" s="247"/>
      <c r="CJ45" s="247"/>
      <c r="CK45" s="247"/>
      <c r="CL45" s="247"/>
      <c r="CM45" s="247"/>
      <c r="CN45" s="247"/>
      <c r="CO45" s="247"/>
      <c r="CP45" s="247"/>
      <c r="CQ45" s="247"/>
      <c r="CR45" s="247"/>
      <c r="CS45" s="247"/>
      <c r="CT45" s="247"/>
      <c r="CU45" s="247"/>
      <c r="CV45" s="247"/>
      <c r="CW45" s="247"/>
      <c r="CX45" s="247"/>
      <c r="CY45" s="247"/>
      <c r="CZ45" s="247"/>
      <c r="DA45" s="247"/>
      <c r="DB45" s="247"/>
      <c r="DC45" s="247"/>
      <c r="DD45" s="247"/>
      <c r="DE45" s="247"/>
      <c r="DF45" s="247"/>
      <c r="DG45" s="247"/>
      <c r="DH45" s="247"/>
      <c r="DI45" s="247"/>
      <c r="DJ45" s="247"/>
      <c r="DK45" s="247"/>
      <c r="DL45" s="247"/>
      <c r="DM45" s="247"/>
      <c r="DN45" s="247"/>
      <c r="DO45" s="247"/>
      <c r="DP45" s="247"/>
      <c r="DQ45" s="247"/>
      <c r="DR45" s="247"/>
      <c r="DS45" s="247"/>
      <c r="DT45" s="247"/>
      <c r="DU45" s="247"/>
      <c r="DV45" s="247"/>
      <c r="DW45" s="247"/>
      <c r="DX45" s="247"/>
      <c r="DY45" s="247"/>
      <c r="DZ45" s="247"/>
      <c r="EA45" s="247"/>
      <c r="EB45" s="247"/>
      <c r="EC45" s="247"/>
      <c r="ED45" s="247"/>
      <c r="EE45" s="247"/>
      <c r="EF45" s="247"/>
      <c r="EG45" s="247"/>
      <c r="EH45" s="247"/>
      <c r="EI45" s="247"/>
      <c r="EJ45" s="247"/>
      <c r="EK45" s="247"/>
      <c r="EL45" s="247"/>
      <c r="EM45" s="247"/>
      <c r="EN45" s="247"/>
      <c r="EO45" s="247"/>
      <c r="EP45" s="247"/>
      <c r="EQ45" s="247"/>
      <c r="ER45" s="247"/>
      <c r="ES45" s="247"/>
      <c r="ET45" s="247"/>
      <c r="EU45" s="247"/>
      <c r="EV45" s="247"/>
      <c r="EW45" s="247"/>
      <c r="EX45" s="247"/>
      <c r="EY45" s="247"/>
      <c r="EZ45" s="247"/>
      <c r="FA45" s="247"/>
      <c r="FB45" s="247"/>
      <c r="FC45" s="247"/>
      <c r="FD45" s="247"/>
      <c r="FE45" s="247"/>
      <c r="FF45" s="247"/>
      <c r="FG45" s="247"/>
      <c r="FH45" s="247"/>
      <c r="FI45" s="247"/>
      <c r="FJ45" s="247"/>
      <c r="FK45" s="247"/>
      <c r="FL45" s="247"/>
      <c r="FM45" s="247"/>
      <c r="FN45" s="247"/>
      <c r="FO45" s="247"/>
      <c r="FP45" s="247"/>
      <c r="FQ45" s="247"/>
      <c r="FR45" s="247"/>
      <c r="FS45" s="247"/>
      <c r="FT45" s="247"/>
      <c r="FU45" s="247"/>
      <c r="FV45" s="247"/>
      <c r="FW45" s="247"/>
      <c r="FX45" s="247"/>
      <c r="FY45" s="247"/>
      <c r="FZ45" s="247"/>
      <c r="GA45" s="247"/>
      <c r="GB45" s="247"/>
      <c r="GC45" s="247"/>
      <c r="GD45" s="247"/>
      <c r="GE45" s="247"/>
      <c r="GF45" s="247"/>
      <c r="GG45" s="247"/>
      <c r="GH45" s="247"/>
      <c r="GI45" s="247"/>
      <c r="GJ45" s="247"/>
      <c r="GK45" s="247"/>
      <c r="GL45" s="247"/>
      <c r="GM45" s="247"/>
      <c r="GN45" s="247"/>
      <c r="GO45" s="247"/>
      <c r="GP45" s="247"/>
      <c r="GQ45" s="247"/>
      <c r="GR45" s="247"/>
      <c r="GS45" s="247"/>
      <c r="GT45" s="247"/>
      <c r="GU45" s="247"/>
      <c r="GV45" s="247"/>
      <c r="GW45" s="247"/>
      <c r="GX45" s="247"/>
      <c r="GY45" s="247"/>
      <c r="GZ45" s="247"/>
      <c r="HA45" s="247"/>
      <c r="HB45" s="247"/>
      <c r="HC45" s="247"/>
      <c r="HD45" s="247"/>
      <c r="HE45" s="247"/>
      <c r="HF45" s="247"/>
      <c r="HG45" s="247"/>
      <c r="HH45" s="247"/>
      <c r="HI45" s="247"/>
      <c r="HJ45" s="247"/>
      <c r="HK45" s="247"/>
      <c r="HL45" s="247"/>
      <c r="HM45" s="247"/>
      <c r="HN45" s="247"/>
      <c r="HO45" s="247"/>
      <c r="HP45" s="247"/>
      <c r="HQ45" s="247"/>
      <c r="HR45" s="247"/>
      <c r="HS45" s="247"/>
      <c r="HT45" s="247"/>
      <c r="HU45" s="247"/>
      <c r="HV45" s="247"/>
      <c r="HW45" s="247"/>
      <c r="HX45" s="247"/>
      <c r="HY45" s="247"/>
      <c r="HZ45" s="247"/>
      <c r="IA45" s="247"/>
      <c r="IB45" s="247"/>
      <c r="IC45" s="247"/>
      <c r="ID45" s="247"/>
      <c r="IE45" s="247"/>
      <c r="IF45" s="247"/>
      <c r="IG45" s="247"/>
      <c r="IH45" s="247"/>
      <c r="II45" s="247"/>
    </row>
    <row r="46" spans="1:243" ht="15.75" customHeight="1">
      <c r="A46" s="246"/>
      <c r="B46" s="246" t="s">
        <v>477</v>
      </c>
      <c r="C46" s="246"/>
      <c r="D46" s="246"/>
      <c r="E46" s="246"/>
      <c r="F46" s="246"/>
      <c r="G46" s="271">
        <v>0</v>
      </c>
      <c r="H46" s="271">
        <v>0</v>
      </c>
      <c r="I46" s="247"/>
      <c r="J46" s="247"/>
      <c r="K46" s="247"/>
      <c r="L46" s="247"/>
      <c r="M46" s="247"/>
      <c r="N46" s="247"/>
      <c r="O46" s="247"/>
      <c r="P46" s="269"/>
      <c r="Q46" s="269"/>
      <c r="R46" s="269"/>
      <c r="S46" s="269"/>
      <c r="T46" s="269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7"/>
      <c r="BE46" s="247"/>
      <c r="BF46" s="247"/>
      <c r="BG46" s="247"/>
      <c r="BH46" s="247"/>
      <c r="BI46" s="247"/>
      <c r="BJ46" s="247"/>
      <c r="BK46" s="247"/>
      <c r="BL46" s="247"/>
      <c r="BM46" s="247"/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A46" s="247"/>
      <c r="CB46" s="247"/>
      <c r="CC46" s="247"/>
      <c r="CD46" s="247"/>
      <c r="CE46" s="247"/>
      <c r="CF46" s="247"/>
      <c r="CG46" s="247"/>
      <c r="CH46" s="247"/>
      <c r="CI46" s="247"/>
      <c r="CJ46" s="247"/>
      <c r="CK46" s="247"/>
      <c r="CL46" s="247"/>
      <c r="CM46" s="247"/>
      <c r="CN46" s="247"/>
      <c r="CO46" s="247"/>
      <c r="CP46" s="247"/>
      <c r="CQ46" s="247"/>
      <c r="CR46" s="247"/>
      <c r="CS46" s="247"/>
      <c r="CT46" s="247"/>
      <c r="CU46" s="247"/>
      <c r="CV46" s="247"/>
      <c r="CW46" s="247"/>
      <c r="CX46" s="247"/>
      <c r="CY46" s="247"/>
      <c r="CZ46" s="247"/>
      <c r="DA46" s="247"/>
      <c r="DB46" s="247"/>
      <c r="DC46" s="247"/>
      <c r="DD46" s="247"/>
      <c r="DE46" s="247"/>
      <c r="DF46" s="247"/>
      <c r="DG46" s="247"/>
      <c r="DH46" s="247"/>
      <c r="DI46" s="247"/>
      <c r="DJ46" s="247"/>
      <c r="DK46" s="247"/>
      <c r="DL46" s="247"/>
      <c r="DM46" s="247"/>
      <c r="DN46" s="247"/>
      <c r="DO46" s="247"/>
      <c r="DP46" s="247"/>
      <c r="DQ46" s="247"/>
      <c r="DR46" s="247"/>
      <c r="DS46" s="247"/>
      <c r="DT46" s="247"/>
      <c r="DU46" s="247"/>
      <c r="DV46" s="247"/>
      <c r="DW46" s="247"/>
      <c r="DX46" s="247"/>
      <c r="DY46" s="247"/>
      <c r="DZ46" s="247"/>
      <c r="EA46" s="247"/>
      <c r="EB46" s="247"/>
      <c r="EC46" s="247"/>
      <c r="ED46" s="247"/>
      <c r="EE46" s="247"/>
      <c r="EF46" s="247"/>
      <c r="EG46" s="247"/>
      <c r="EH46" s="247"/>
      <c r="EI46" s="247"/>
      <c r="EJ46" s="247"/>
      <c r="EK46" s="247"/>
      <c r="EL46" s="247"/>
      <c r="EM46" s="247"/>
      <c r="EN46" s="247"/>
      <c r="EO46" s="247"/>
      <c r="EP46" s="247"/>
      <c r="EQ46" s="247"/>
      <c r="ER46" s="247"/>
      <c r="ES46" s="247"/>
      <c r="ET46" s="247"/>
      <c r="EU46" s="247"/>
      <c r="EV46" s="247"/>
      <c r="EW46" s="247"/>
      <c r="EX46" s="247"/>
      <c r="EY46" s="247"/>
      <c r="EZ46" s="247"/>
      <c r="FA46" s="247"/>
      <c r="FB46" s="247"/>
      <c r="FC46" s="247"/>
      <c r="FD46" s="247"/>
      <c r="FE46" s="247"/>
      <c r="FF46" s="247"/>
      <c r="FG46" s="247"/>
      <c r="FH46" s="247"/>
      <c r="FI46" s="247"/>
      <c r="FJ46" s="247"/>
      <c r="FK46" s="247"/>
      <c r="FL46" s="247"/>
      <c r="FM46" s="247"/>
      <c r="FN46" s="247"/>
      <c r="FO46" s="247"/>
      <c r="FP46" s="247"/>
      <c r="FQ46" s="247"/>
      <c r="FR46" s="247"/>
      <c r="FS46" s="247"/>
      <c r="FT46" s="247"/>
      <c r="FU46" s="247"/>
      <c r="FV46" s="247"/>
      <c r="FW46" s="247"/>
      <c r="FX46" s="247"/>
      <c r="FY46" s="247"/>
      <c r="FZ46" s="247"/>
      <c r="GA46" s="247"/>
      <c r="GB46" s="247"/>
      <c r="GC46" s="247"/>
      <c r="GD46" s="247"/>
      <c r="GE46" s="247"/>
      <c r="GF46" s="247"/>
      <c r="GG46" s="247"/>
      <c r="GH46" s="247"/>
      <c r="GI46" s="247"/>
      <c r="GJ46" s="247"/>
      <c r="GK46" s="247"/>
      <c r="GL46" s="247"/>
      <c r="GM46" s="247"/>
      <c r="GN46" s="247"/>
      <c r="GO46" s="247"/>
      <c r="GP46" s="247"/>
      <c r="GQ46" s="247"/>
      <c r="GR46" s="247"/>
      <c r="GS46" s="247"/>
      <c r="GT46" s="247"/>
      <c r="GU46" s="247"/>
      <c r="GV46" s="247"/>
      <c r="GW46" s="247"/>
      <c r="GX46" s="247"/>
      <c r="GY46" s="247"/>
      <c r="GZ46" s="247"/>
      <c r="HA46" s="247"/>
      <c r="HB46" s="247"/>
      <c r="HC46" s="247"/>
      <c r="HD46" s="247"/>
      <c r="HE46" s="247"/>
      <c r="HF46" s="247"/>
      <c r="HG46" s="247"/>
      <c r="HH46" s="247"/>
      <c r="HI46" s="247"/>
      <c r="HJ46" s="247"/>
      <c r="HK46" s="247"/>
      <c r="HL46" s="247"/>
      <c r="HM46" s="247"/>
      <c r="HN46" s="247"/>
      <c r="HO46" s="247"/>
      <c r="HP46" s="247"/>
      <c r="HQ46" s="247"/>
      <c r="HR46" s="247"/>
      <c r="HS46" s="247"/>
      <c r="HT46" s="247"/>
      <c r="HU46" s="247"/>
      <c r="HV46" s="247"/>
      <c r="HW46" s="247"/>
      <c r="HX46" s="247"/>
      <c r="HY46" s="247"/>
      <c r="HZ46" s="247"/>
      <c r="IA46" s="247"/>
      <c r="IB46" s="247"/>
      <c r="IC46" s="247"/>
      <c r="ID46" s="247"/>
      <c r="IE46" s="247"/>
      <c r="IF46" s="247"/>
      <c r="IG46" s="247"/>
      <c r="IH46" s="247"/>
      <c r="II46" s="247"/>
    </row>
    <row r="47" spans="1:243" ht="15.75" customHeight="1">
      <c r="A47" s="246"/>
      <c r="B47" s="246" t="s">
        <v>478</v>
      </c>
      <c r="C47" s="246"/>
      <c r="D47" s="246"/>
      <c r="E47" s="246"/>
      <c r="F47" s="246"/>
      <c r="G47" s="271">
        <v>0</v>
      </c>
      <c r="H47" s="271">
        <v>0</v>
      </c>
      <c r="I47" s="247"/>
      <c r="J47" s="247"/>
      <c r="K47" s="247"/>
      <c r="L47" s="247"/>
      <c r="M47" s="247"/>
      <c r="N47" s="247"/>
      <c r="O47" s="247"/>
      <c r="P47" s="269"/>
      <c r="Q47" s="269"/>
      <c r="R47" s="269"/>
      <c r="S47" s="269"/>
      <c r="T47" s="269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7"/>
      <c r="BB47" s="247"/>
      <c r="BC47" s="247"/>
      <c r="BD47" s="247"/>
      <c r="BE47" s="247"/>
      <c r="BF47" s="247"/>
      <c r="BG47" s="247"/>
      <c r="BH47" s="247"/>
      <c r="BI47" s="247"/>
      <c r="BJ47" s="247"/>
      <c r="BK47" s="247"/>
      <c r="BL47" s="247"/>
      <c r="BM47" s="247"/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A47" s="247"/>
      <c r="CB47" s="247"/>
      <c r="CC47" s="247"/>
      <c r="CD47" s="247"/>
      <c r="CE47" s="247"/>
      <c r="CF47" s="247"/>
      <c r="CG47" s="247"/>
      <c r="CH47" s="247"/>
      <c r="CI47" s="247"/>
      <c r="CJ47" s="247"/>
      <c r="CK47" s="247"/>
      <c r="CL47" s="247"/>
      <c r="CM47" s="247"/>
      <c r="CN47" s="247"/>
      <c r="CO47" s="247"/>
      <c r="CP47" s="247"/>
      <c r="CQ47" s="247"/>
      <c r="CR47" s="247"/>
      <c r="CS47" s="247"/>
      <c r="CT47" s="247"/>
      <c r="CU47" s="247"/>
      <c r="CV47" s="247"/>
      <c r="CW47" s="247"/>
      <c r="CX47" s="247"/>
      <c r="CY47" s="247"/>
      <c r="CZ47" s="247"/>
      <c r="DA47" s="247"/>
      <c r="DB47" s="247"/>
      <c r="DC47" s="247"/>
      <c r="DD47" s="247"/>
      <c r="DE47" s="247"/>
      <c r="DF47" s="247"/>
      <c r="DG47" s="247"/>
      <c r="DH47" s="247"/>
      <c r="DI47" s="247"/>
      <c r="DJ47" s="247"/>
      <c r="DK47" s="247"/>
      <c r="DL47" s="247"/>
      <c r="DM47" s="247"/>
      <c r="DN47" s="247"/>
      <c r="DO47" s="247"/>
      <c r="DP47" s="247"/>
      <c r="DQ47" s="247"/>
      <c r="DR47" s="247"/>
      <c r="DS47" s="247"/>
      <c r="DT47" s="247"/>
      <c r="DU47" s="247"/>
      <c r="DV47" s="247"/>
      <c r="DW47" s="247"/>
      <c r="DX47" s="247"/>
      <c r="DY47" s="247"/>
      <c r="DZ47" s="247"/>
      <c r="EA47" s="247"/>
      <c r="EB47" s="247"/>
      <c r="EC47" s="247"/>
      <c r="ED47" s="247"/>
      <c r="EE47" s="247"/>
      <c r="EF47" s="247"/>
      <c r="EG47" s="247"/>
      <c r="EH47" s="247"/>
      <c r="EI47" s="247"/>
      <c r="EJ47" s="247"/>
      <c r="EK47" s="247"/>
      <c r="EL47" s="247"/>
      <c r="EM47" s="247"/>
      <c r="EN47" s="247"/>
      <c r="EO47" s="247"/>
      <c r="EP47" s="247"/>
      <c r="EQ47" s="247"/>
      <c r="ER47" s="247"/>
      <c r="ES47" s="247"/>
      <c r="ET47" s="247"/>
      <c r="EU47" s="247"/>
      <c r="EV47" s="247"/>
      <c r="EW47" s="247"/>
      <c r="EX47" s="247"/>
      <c r="EY47" s="247"/>
      <c r="EZ47" s="247"/>
      <c r="FA47" s="247"/>
      <c r="FB47" s="247"/>
      <c r="FC47" s="247"/>
      <c r="FD47" s="247"/>
      <c r="FE47" s="247"/>
      <c r="FF47" s="247"/>
      <c r="FG47" s="247"/>
      <c r="FH47" s="247"/>
      <c r="FI47" s="247"/>
      <c r="FJ47" s="247"/>
      <c r="FK47" s="247"/>
      <c r="FL47" s="247"/>
      <c r="FM47" s="247"/>
      <c r="FN47" s="247"/>
      <c r="FO47" s="247"/>
      <c r="FP47" s="247"/>
      <c r="FQ47" s="247"/>
      <c r="FR47" s="247"/>
      <c r="FS47" s="247"/>
      <c r="FT47" s="247"/>
      <c r="FU47" s="247"/>
      <c r="FV47" s="247"/>
      <c r="FW47" s="247"/>
      <c r="FX47" s="247"/>
      <c r="FY47" s="247"/>
      <c r="FZ47" s="247"/>
      <c r="GA47" s="247"/>
      <c r="GB47" s="247"/>
      <c r="GC47" s="247"/>
      <c r="GD47" s="247"/>
      <c r="GE47" s="247"/>
      <c r="GF47" s="247"/>
      <c r="GG47" s="247"/>
      <c r="GH47" s="247"/>
      <c r="GI47" s="247"/>
      <c r="GJ47" s="247"/>
      <c r="GK47" s="247"/>
      <c r="GL47" s="247"/>
      <c r="GM47" s="247"/>
      <c r="GN47" s="247"/>
      <c r="GO47" s="247"/>
      <c r="GP47" s="247"/>
      <c r="GQ47" s="247"/>
      <c r="GR47" s="247"/>
      <c r="GS47" s="247"/>
      <c r="GT47" s="247"/>
      <c r="GU47" s="247"/>
      <c r="GV47" s="247"/>
      <c r="GW47" s="247"/>
      <c r="GX47" s="247"/>
      <c r="GY47" s="247"/>
      <c r="GZ47" s="247"/>
      <c r="HA47" s="247"/>
      <c r="HB47" s="247"/>
      <c r="HC47" s="247"/>
      <c r="HD47" s="247"/>
      <c r="HE47" s="247"/>
      <c r="HF47" s="247"/>
      <c r="HG47" s="247"/>
      <c r="HH47" s="247"/>
      <c r="HI47" s="247"/>
      <c r="HJ47" s="247"/>
      <c r="HK47" s="247"/>
      <c r="HL47" s="247"/>
      <c r="HM47" s="247"/>
      <c r="HN47" s="247"/>
      <c r="HO47" s="247"/>
      <c r="HP47" s="247"/>
      <c r="HQ47" s="247"/>
      <c r="HR47" s="247"/>
      <c r="HS47" s="247"/>
      <c r="HT47" s="247"/>
      <c r="HU47" s="247"/>
      <c r="HV47" s="247"/>
      <c r="HW47" s="247"/>
      <c r="HX47" s="247"/>
      <c r="HY47" s="247"/>
      <c r="HZ47" s="247"/>
      <c r="IA47" s="247"/>
      <c r="IB47" s="247"/>
      <c r="IC47" s="247"/>
      <c r="ID47" s="247"/>
      <c r="IE47" s="247"/>
      <c r="IF47" s="247"/>
      <c r="IG47" s="247"/>
      <c r="IH47" s="247"/>
      <c r="II47" s="247"/>
    </row>
    <row r="48" spans="1:243" ht="15.75" customHeight="1">
      <c r="A48" s="246"/>
      <c r="B48" s="254" t="s">
        <v>321</v>
      </c>
      <c r="C48" s="254"/>
      <c r="D48" s="254"/>
      <c r="E48" s="246"/>
      <c r="F48" s="246"/>
      <c r="G48" s="260">
        <v>0</v>
      </c>
      <c r="H48" s="260">
        <v>0</v>
      </c>
      <c r="I48" s="247"/>
      <c r="J48" s="247"/>
      <c r="K48" s="247"/>
      <c r="L48" s="247"/>
      <c r="M48" s="247"/>
      <c r="N48" s="247"/>
      <c r="O48" s="247"/>
      <c r="P48" s="269"/>
      <c r="Q48" s="269"/>
      <c r="R48" s="269"/>
      <c r="S48" s="269"/>
      <c r="T48" s="269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7"/>
      <c r="BE48" s="247"/>
      <c r="BF48" s="247"/>
      <c r="BG48" s="247"/>
      <c r="BH48" s="247"/>
      <c r="BI48" s="247"/>
      <c r="BJ48" s="247"/>
      <c r="BK48" s="247"/>
      <c r="BL48" s="247"/>
      <c r="BM48" s="247"/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A48" s="247"/>
      <c r="CB48" s="247"/>
      <c r="CC48" s="247"/>
      <c r="CD48" s="247"/>
      <c r="CE48" s="247"/>
      <c r="CF48" s="247"/>
      <c r="CG48" s="247"/>
      <c r="CH48" s="247"/>
      <c r="CI48" s="247"/>
      <c r="CJ48" s="247"/>
      <c r="CK48" s="247"/>
      <c r="CL48" s="247"/>
      <c r="CM48" s="247"/>
      <c r="CN48" s="247"/>
      <c r="CO48" s="247"/>
      <c r="CP48" s="247"/>
      <c r="CQ48" s="247"/>
      <c r="CR48" s="247"/>
      <c r="CS48" s="247"/>
      <c r="CT48" s="247"/>
      <c r="CU48" s="247"/>
      <c r="CV48" s="247"/>
      <c r="CW48" s="247"/>
      <c r="CX48" s="247"/>
      <c r="CY48" s="247"/>
      <c r="CZ48" s="247"/>
      <c r="DA48" s="247"/>
      <c r="DB48" s="247"/>
      <c r="DC48" s="247"/>
      <c r="DD48" s="247"/>
      <c r="DE48" s="247"/>
      <c r="DF48" s="247"/>
      <c r="DG48" s="247"/>
      <c r="DH48" s="247"/>
      <c r="DI48" s="247"/>
      <c r="DJ48" s="247"/>
      <c r="DK48" s="247"/>
      <c r="DL48" s="247"/>
      <c r="DM48" s="247"/>
      <c r="DN48" s="247"/>
      <c r="DO48" s="247"/>
      <c r="DP48" s="247"/>
      <c r="DQ48" s="247"/>
      <c r="DR48" s="247"/>
      <c r="DS48" s="247"/>
      <c r="DT48" s="247"/>
      <c r="DU48" s="247"/>
      <c r="DV48" s="247"/>
      <c r="DW48" s="247"/>
      <c r="DX48" s="247"/>
      <c r="DY48" s="247"/>
      <c r="DZ48" s="247"/>
      <c r="EA48" s="247"/>
      <c r="EB48" s="247"/>
      <c r="EC48" s="247"/>
      <c r="ED48" s="247"/>
      <c r="EE48" s="247"/>
      <c r="EF48" s="247"/>
      <c r="EG48" s="247"/>
      <c r="EH48" s="247"/>
      <c r="EI48" s="247"/>
      <c r="EJ48" s="247"/>
      <c r="EK48" s="247"/>
      <c r="EL48" s="247"/>
      <c r="EM48" s="247"/>
      <c r="EN48" s="247"/>
      <c r="EO48" s="247"/>
      <c r="EP48" s="247"/>
      <c r="EQ48" s="247"/>
      <c r="ER48" s="247"/>
      <c r="ES48" s="247"/>
      <c r="ET48" s="247"/>
      <c r="EU48" s="247"/>
      <c r="EV48" s="247"/>
      <c r="EW48" s="247"/>
      <c r="EX48" s="247"/>
      <c r="EY48" s="247"/>
      <c r="EZ48" s="247"/>
      <c r="FA48" s="247"/>
      <c r="FB48" s="247"/>
      <c r="FC48" s="247"/>
      <c r="FD48" s="247"/>
      <c r="FE48" s="247"/>
      <c r="FF48" s="247"/>
      <c r="FG48" s="247"/>
      <c r="FH48" s="247"/>
      <c r="FI48" s="247"/>
      <c r="FJ48" s="247"/>
      <c r="FK48" s="247"/>
      <c r="FL48" s="247"/>
      <c r="FM48" s="247"/>
      <c r="FN48" s="247"/>
      <c r="FO48" s="247"/>
      <c r="FP48" s="247"/>
      <c r="FQ48" s="247"/>
      <c r="FR48" s="247"/>
      <c r="FS48" s="247"/>
      <c r="FT48" s="247"/>
      <c r="FU48" s="247"/>
      <c r="FV48" s="247"/>
      <c r="FW48" s="247"/>
      <c r="FX48" s="247"/>
      <c r="FY48" s="247"/>
      <c r="FZ48" s="247"/>
      <c r="GA48" s="247"/>
      <c r="GB48" s="247"/>
      <c r="GC48" s="247"/>
      <c r="GD48" s="247"/>
      <c r="GE48" s="247"/>
      <c r="GF48" s="247"/>
      <c r="GG48" s="247"/>
      <c r="GH48" s="247"/>
      <c r="GI48" s="247"/>
      <c r="GJ48" s="247"/>
      <c r="GK48" s="247"/>
      <c r="GL48" s="247"/>
      <c r="GM48" s="247"/>
      <c r="GN48" s="247"/>
      <c r="GO48" s="247"/>
      <c r="GP48" s="247"/>
      <c r="GQ48" s="247"/>
      <c r="GR48" s="247"/>
      <c r="GS48" s="247"/>
      <c r="GT48" s="247"/>
      <c r="GU48" s="247"/>
      <c r="GV48" s="247"/>
      <c r="GW48" s="247"/>
      <c r="GX48" s="247"/>
      <c r="GY48" s="247"/>
      <c r="GZ48" s="247"/>
      <c r="HA48" s="247"/>
      <c r="HB48" s="247"/>
      <c r="HC48" s="247"/>
      <c r="HD48" s="247"/>
      <c r="HE48" s="247"/>
      <c r="HF48" s="247"/>
      <c r="HG48" s="247"/>
      <c r="HH48" s="247"/>
      <c r="HI48" s="247"/>
      <c r="HJ48" s="247"/>
      <c r="HK48" s="247"/>
      <c r="HL48" s="247"/>
      <c r="HM48" s="247"/>
      <c r="HN48" s="247"/>
      <c r="HO48" s="247"/>
      <c r="HP48" s="247"/>
      <c r="HQ48" s="247"/>
      <c r="HR48" s="247"/>
      <c r="HS48" s="247"/>
      <c r="HT48" s="247"/>
      <c r="HU48" s="247"/>
      <c r="HV48" s="247"/>
      <c r="HW48" s="247"/>
      <c r="HX48" s="247"/>
      <c r="HY48" s="247"/>
      <c r="HZ48" s="247"/>
      <c r="IA48" s="247"/>
      <c r="IB48" s="247"/>
      <c r="IC48" s="247"/>
      <c r="ID48" s="247"/>
      <c r="IE48" s="247"/>
      <c r="IF48" s="247"/>
      <c r="IG48" s="247"/>
      <c r="IH48" s="247"/>
      <c r="II48" s="247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mergeCells count="2">
    <mergeCell ref="E1:F1"/>
    <mergeCell ref="G1:H1"/>
  </mergeCells>
  <printOptions/>
  <pageMargins left="0.75" right="0.26" top="0.45" bottom="0.44" header="0.29" footer="0.27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H38"/>
  <sheetViews>
    <sheetView zoomScale="115" zoomScaleNormal="115" workbookViewId="0" topLeftCell="A1">
      <selection activeCell="J1" sqref="J1"/>
    </sheetView>
  </sheetViews>
  <sheetFormatPr defaultColWidth="7.99609375" defaultRowHeight="15"/>
  <cols>
    <col min="1" max="1" width="7.99609375" style="277" bestFit="1" customWidth="1"/>
    <col min="2" max="2" width="13.5546875" style="277" customWidth="1"/>
    <col min="3" max="3" width="8.10546875" style="277" customWidth="1"/>
    <col min="4" max="4" width="8.5546875" style="277" customWidth="1"/>
    <col min="5" max="5" width="9.3359375" style="277" customWidth="1"/>
    <col min="6" max="6" width="9.5546875" style="277" customWidth="1"/>
    <col min="7" max="7" width="10.10546875" style="277" customWidth="1"/>
    <col min="8" max="8" width="10.3359375" style="277" customWidth="1"/>
    <col min="9" max="241" width="7.99609375" style="277" bestFit="1" customWidth="1"/>
    <col min="242" max="16384" width="7.99609375" style="277" customWidth="1"/>
  </cols>
  <sheetData>
    <row r="1" spans="1:242" s="273" customFormat="1" ht="33" customHeight="1">
      <c r="A1" s="272" t="s">
        <v>479</v>
      </c>
      <c r="B1" s="272"/>
      <c r="C1" s="272"/>
      <c r="D1" s="272"/>
      <c r="E1" s="272"/>
      <c r="F1" s="272"/>
      <c r="G1" s="162" t="s">
        <v>315</v>
      </c>
      <c r="H1" s="162" t="s">
        <v>316</v>
      </c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  <c r="GN1" s="272"/>
      <c r="GO1" s="272"/>
      <c r="GP1" s="272"/>
      <c r="GQ1" s="272"/>
      <c r="GR1" s="272"/>
      <c r="GS1" s="272"/>
      <c r="GT1" s="272"/>
      <c r="GU1" s="272"/>
      <c r="GV1" s="272"/>
      <c r="GW1" s="272"/>
      <c r="GX1" s="272"/>
      <c r="GY1" s="272"/>
      <c r="GZ1" s="272"/>
      <c r="HA1" s="272"/>
      <c r="HB1" s="272"/>
      <c r="HC1" s="272"/>
      <c r="HD1" s="272"/>
      <c r="HE1" s="272"/>
      <c r="HF1" s="272"/>
      <c r="HG1" s="272"/>
      <c r="HH1" s="272"/>
      <c r="HI1" s="272"/>
      <c r="HJ1" s="272"/>
      <c r="HK1" s="272"/>
      <c r="HL1" s="272"/>
      <c r="HM1" s="272"/>
      <c r="HN1" s="272"/>
      <c r="HO1" s="272"/>
      <c r="HP1" s="272"/>
      <c r="HQ1" s="272"/>
      <c r="HR1" s="272"/>
      <c r="HS1" s="272"/>
      <c r="HT1" s="272"/>
      <c r="HU1" s="272"/>
      <c r="HV1" s="272"/>
      <c r="HW1" s="272"/>
      <c r="HX1" s="272"/>
      <c r="HY1" s="272"/>
      <c r="HZ1" s="272"/>
      <c r="IA1" s="272"/>
      <c r="IB1" s="272"/>
      <c r="IC1" s="272"/>
      <c r="ID1" s="272"/>
      <c r="IE1" s="272"/>
      <c r="IF1" s="272"/>
      <c r="IG1" s="272"/>
      <c r="IH1" s="272"/>
    </row>
    <row r="2" spans="1:242" ht="12.75">
      <c r="A2" s="274" t="s">
        <v>480</v>
      </c>
      <c r="B2" s="274"/>
      <c r="C2" s="274"/>
      <c r="D2" s="274"/>
      <c r="E2" s="274"/>
      <c r="F2" s="274"/>
      <c r="G2" s="275">
        <v>0</v>
      </c>
      <c r="H2" s="275">
        <v>0</v>
      </c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6"/>
      <c r="DH2" s="276"/>
      <c r="DI2" s="276"/>
      <c r="DJ2" s="276"/>
      <c r="DK2" s="276"/>
      <c r="DL2" s="276"/>
      <c r="DM2" s="276"/>
      <c r="DN2" s="276"/>
      <c r="DO2" s="276"/>
      <c r="DP2" s="276"/>
      <c r="DQ2" s="276"/>
      <c r="DR2" s="276"/>
      <c r="DS2" s="276"/>
      <c r="DT2" s="276"/>
      <c r="DU2" s="276"/>
      <c r="DV2" s="276"/>
      <c r="DW2" s="276"/>
      <c r="DX2" s="276"/>
      <c r="DY2" s="276"/>
      <c r="DZ2" s="276"/>
      <c r="EA2" s="276"/>
      <c r="EB2" s="276"/>
      <c r="EC2" s="276"/>
      <c r="ED2" s="276"/>
      <c r="EE2" s="276"/>
      <c r="EF2" s="276"/>
      <c r="EG2" s="276"/>
      <c r="EH2" s="276"/>
      <c r="EI2" s="276"/>
      <c r="EJ2" s="276"/>
      <c r="EK2" s="276"/>
      <c r="EL2" s="276"/>
      <c r="EM2" s="276"/>
      <c r="EN2" s="276"/>
      <c r="EO2" s="276"/>
      <c r="EP2" s="276"/>
      <c r="EQ2" s="276"/>
      <c r="ER2" s="276"/>
      <c r="ES2" s="276"/>
      <c r="ET2" s="276"/>
      <c r="EU2" s="276"/>
      <c r="EV2" s="276"/>
      <c r="EW2" s="276"/>
      <c r="EX2" s="276"/>
      <c r="EY2" s="276"/>
      <c r="EZ2" s="276"/>
      <c r="FA2" s="276"/>
      <c r="FB2" s="276"/>
      <c r="FC2" s="276"/>
      <c r="FD2" s="276"/>
      <c r="FE2" s="276"/>
      <c r="FF2" s="276"/>
      <c r="FG2" s="276"/>
      <c r="FH2" s="276"/>
      <c r="FI2" s="276"/>
      <c r="FJ2" s="276"/>
      <c r="FK2" s="276"/>
      <c r="FL2" s="276"/>
      <c r="FM2" s="276"/>
      <c r="FN2" s="276"/>
      <c r="FO2" s="276"/>
      <c r="FP2" s="276"/>
      <c r="FQ2" s="276"/>
      <c r="FR2" s="276"/>
      <c r="FS2" s="276"/>
      <c r="FT2" s="276"/>
      <c r="FU2" s="276"/>
      <c r="FV2" s="276"/>
      <c r="FW2" s="276"/>
      <c r="FX2" s="276"/>
      <c r="FY2" s="276"/>
      <c r="FZ2" s="276"/>
      <c r="GA2" s="276"/>
      <c r="GB2" s="276"/>
      <c r="GC2" s="276"/>
      <c r="GD2" s="276"/>
      <c r="GE2" s="276"/>
      <c r="GF2" s="276"/>
      <c r="GG2" s="276"/>
      <c r="GH2" s="276"/>
      <c r="GI2" s="276"/>
      <c r="GJ2" s="276"/>
      <c r="GK2" s="276"/>
      <c r="GL2" s="276"/>
      <c r="GM2" s="276"/>
      <c r="GN2" s="276"/>
      <c r="GO2" s="276"/>
      <c r="GP2" s="276"/>
      <c r="GQ2" s="276"/>
      <c r="GR2" s="276"/>
      <c r="GS2" s="276"/>
      <c r="GT2" s="276"/>
      <c r="GU2" s="276"/>
      <c r="GV2" s="276"/>
      <c r="GW2" s="276"/>
      <c r="GX2" s="276"/>
      <c r="GY2" s="276"/>
      <c r="GZ2" s="276"/>
      <c r="HA2" s="276"/>
      <c r="HB2" s="276"/>
      <c r="HC2" s="276"/>
      <c r="HD2" s="276"/>
      <c r="HE2" s="276"/>
      <c r="HF2" s="276"/>
      <c r="HG2" s="276"/>
      <c r="HH2" s="276"/>
      <c r="HI2" s="276"/>
      <c r="HJ2" s="276"/>
      <c r="HK2" s="276"/>
      <c r="HL2" s="276"/>
      <c r="HM2" s="276"/>
      <c r="HN2" s="276"/>
      <c r="HO2" s="276"/>
      <c r="HP2" s="276"/>
      <c r="HQ2" s="276"/>
      <c r="HR2" s="276"/>
      <c r="HS2" s="276"/>
      <c r="HT2" s="276"/>
      <c r="HU2" s="276"/>
      <c r="HV2" s="276"/>
      <c r="HW2" s="276"/>
      <c r="HX2" s="276"/>
      <c r="HY2" s="276"/>
      <c r="HZ2" s="276"/>
      <c r="IA2" s="276"/>
      <c r="IB2" s="276"/>
      <c r="IC2" s="276"/>
      <c r="ID2" s="276"/>
      <c r="IE2" s="276"/>
      <c r="IF2" s="276"/>
      <c r="IG2" s="276"/>
      <c r="IH2" s="276"/>
    </row>
    <row r="3" spans="1:242" ht="12.75">
      <c r="A3" s="274" t="s">
        <v>481</v>
      </c>
      <c r="B3" s="274"/>
      <c r="C3" s="274"/>
      <c r="D3" s="274"/>
      <c r="E3" s="274"/>
      <c r="F3" s="274"/>
      <c r="G3" s="275">
        <v>0</v>
      </c>
      <c r="H3" s="275">
        <v>0</v>
      </c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276"/>
      <c r="DS3" s="276"/>
      <c r="DT3" s="276"/>
      <c r="DU3" s="276"/>
      <c r="DV3" s="276"/>
      <c r="DW3" s="276"/>
      <c r="DX3" s="276"/>
      <c r="DY3" s="276"/>
      <c r="DZ3" s="276"/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276"/>
      <c r="EL3" s="276"/>
      <c r="EM3" s="276"/>
      <c r="EN3" s="276"/>
      <c r="EO3" s="276"/>
      <c r="EP3" s="276"/>
      <c r="EQ3" s="276"/>
      <c r="ER3" s="276"/>
      <c r="ES3" s="276"/>
      <c r="ET3" s="276"/>
      <c r="EU3" s="276"/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276"/>
      <c r="FI3" s="276"/>
      <c r="FJ3" s="276"/>
      <c r="FK3" s="276"/>
      <c r="FL3" s="276"/>
      <c r="FM3" s="276"/>
      <c r="FN3" s="276"/>
      <c r="FO3" s="276"/>
      <c r="FP3" s="276"/>
      <c r="FQ3" s="276"/>
      <c r="FR3" s="276"/>
      <c r="FS3" s="276"/>
      <c r="FT3" s="276"/>
      <c r="FU3" s="276"/>
      <c r="FV3" s="276"/>
      <c r="FW3" s="276"/>
      <c r="FX3" s="276"/>
      <c r="FY3" s="276"/>
      <c r="FZ3" s="276"/>
      <c r="GA3" s="276"/>
      <c r="GB3" s="276"/>
      <c r="GC3" s="276"/>
      <c r="GD3" s="276"/>
      <c r="GE3" s="276"/>
      <c r="GF3" s="276"/>
      <c r="GG3" s="276"/>
      <c r="GH3" s="276"/>
      <c r="GI3" s="276"/>
      <c r="GJ3" s="276"/>
      <c r="GK3" s="276"/>
      <c r="GL3" s="276"/>
      <c r="GM3" s="276"/>
      <c r="GN3" s="276"/>
      <c r="GO3" s="276"/>
      <c r="GP3" s="276"/>
      <c r="GQ3" s="276"/>
      <c r="GR3" s="276"/>
      <c r="GS3" s="276"/>
      <c r="GT3" s="276"/>
      <c r="GU3" s="276"/>
      <c r="GV3" s="276"/>
      <c r="GW3" s="276"/>
      <c r="GX3" s="276"/>
      <c r="GY3" s="276"/>
      <c r="GZ3" s="276"/>
      <c r="HA3" s="276"/>
      <c r="HB3" s="276"/>
      <c r="HC3" s="276"/>
      <c r="HD3" s="276"/>
      <c r="HE3" s="276"/>
      <c r="HF3" s="276"/>
      <c r="HG3" s="276"/>
      <c r="HH3" s="276"/>
      <c r="HI3" s="276"/>
      <c r="HJ3" s="276"/>
      <c r="HK3" s="276"/>
      <c r="HL3" s="276"/>
      <c r="HM3" s="276"/>
      <c r="HN3" s="276"/>
      <c r="HO3" s="276"/>
      <c r="HP3" s="276"/>
      <c r="HQ3" s="276"/>
      <c r="HR3" s="276"/>
      <c r="HS3" s="276"/>
      <c r="HT3" s="276"/>
      <c r="HU3" s="276"/>
      <c r="HV3" s="276"/>
      <c r="HW3" s="276"/>
      <c r="HX3" s="276"/>
      <c r="HY3" s="276"/>
      <c r="HZ3" s="276"/>
      <c r="IA3" s="276"/>
      <c r="IB3" s="276"/>
      <c r="IC3" s="276"/>
      <c r="ID3" s="276"/>
      <c r="IE3" s="276"/>
      <c r="IF3" s="276"/>
      <c r="IG3" s="276"/>
      <c r="IH3" s="276"/>
    </row>
    <row r="4" spans="1:242" ht="12.75">
      <c r="A4" s="274" t="s">
        <v>482</v>
      </c>
      <c r="B4" s="274"/>
      <c r="C4" s="274"/>
      <c r="D4" s="274"/>
      <c r="E4" s="274"/>
      <c r="F4" s="274"/>
      <c r="G4" s="275">
        <v>0</v>
      </c>
      <c r="H4" s="275">
        <v>0</v>
      </c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/>
      <c r="EF4" s="276"/>
      <c r="EG4" s="276"/>
      <c r="EH4" s="276"/>
      <c r="EI4" s="276"/>
      <c r="EJ4" s="276"/>
      <c r="EK4" s="276"/>
      <c r="EL4" s="276"/>
      <c r="EM4" s="276"/>
      <c r="EN4" s="276"/>
      <c r="EO4" s="276"/>
      <c r="EP4" s="276"/>
      <c r="EQ4" s="276"/>
      <c r="ER4" s="276"/>
      <c r="ES4" s="276"/>
      <c r="ET4" s="276"/>
      <c r="EU4" s="276"/>
      <c r="EV4" s="276"/>
      <c r="EW4" s="276"/>
      <c r="EX4" s="276"/>
      <c r="EY4" s="276"/>
      <c r="EZ4" s="276"/>
      <c r="FA4" s="276"/>
      <c r="FB4" s="276"/>
      <c r="FC4" s="276"/>
      <c r="FD4" s="276"/>
      <c r="FE4" s="276"/>
      <c r="FF4" s="276"/>
      <c r="FG4" s="276"/>
      <c r="FH4" s="276"/>
      <c r="FI4" s="276"/>
      <c r="FJ4" s="276"/>
      <c r="FK4" s="276"/>
      <c r="FL4" s="276"/>
      <c r="FM4" s="276"/>
      <c r="FN4" s="276"/>
      <c r="FO4" s="276"/>
      <c r="FP4" s="276"/>
      <c r="FQ4" s="276"/>
      <c r="FR4" s="276"/>
      <c r="FS4" s="276"/>
      <c r="FT4" s="276"/>
      <c r="FU4" s="276"/>
      <c r="FV4" s="276"/>
      <c r="FW4" s="276"/>
      <c r="FX4" s="276"/>
      <c r="FY4" s="276"/>
      <c r="FZ4" s="276"/>
      <c r="GA4" s="276"/>
      <c r="GB4" s="276"/>
      <c r="GC4" s="276"/>
      <c r="GD4" s="276"/>
      <c r="GE4" s="276"/>
      <c r="GF4" s="276"/>
      <c r="GG4" s="276"/>
      <c r="GH4" s="276"/>
      <c r="GI4" s="276"/>
      <c r="GJ4" s="276"/>
      <c r="GK4" s="276"/>
      <c r="GL4" s="276"/>
      <c r="GM4" s="276"/>
      <c r="GN4" s="276"/>
      <c r="GO4" s="276"/>
      <c r="GP4" s="276"/>
      <c r="GQ4" s="276"/>
      <c r="GR4" s="276"/>
      <c r="GS4" s="276"/>
      <c r="GT4" s="276"/>
      <c r="GU4" s="276"/>
      <c r="GV4" s="276"/>
      <c r="GW4" s="276"/>
      <c r="GX4" s="276"/>
      <c r="GY4" s="276"/>
      <c r="GZ4" s="276"/>
      <c r="HA4" s="276"/>
      <c r="HB4" s="276"/>
      <c r="HC4" s="276"/>
      <c r="HD4" s="276"/>
      <c r="HE4" s="276"/>
      <c r="HF4" s="276"/>
      <c r="HG4" s="276"/>
      <c r="HH4" s="276"/>
      <c r="HI4" s="276"/>
      <c r="HJ4" s="276"/>
      <c r="HK4" s="276"/>
      <c r="HL4" s="276"/>
      <c r="HM4" s="276"/>
      <c r="HN4" s="276"/>
      <c r="HO4" s="276"/>
      <c r="HP4" s="276"/>
      <c r="HQ4" s="276"/>
      <c r="HR4" s="276"/>
      <c r="HS4" s="276"/>
      <c r="HT4" s="276"/>
      <c r="HU4" s="276"/>
      <c r="HV4" s="276"/>
      <c r="HW4" s="276"/>
      <c r="HX4" s="276"/>
      <c r="HY4" s="276"/>
      <c r="HZ4" s="276"/>
      <c r="IA4" s="276"/>
      <c r="IB4" s="276"/>
      <c r="IC4" s="276"/>
      <c r="ID4" s="276"/>
      <c r="IE4" s="276"/>
      <c r="IF4" s="276"/>
      <c r="IG4" s="276"/>
      <c r="IH4" s="276"/>
    </row>
    <row r="5" spans="1:242" ht="12.75">
      <c r="A5" s="274" t="s">
        <v>483</v>
      </c>
      <c r="B5" s="274"/>
      <c r="C5" s="274"/>
      <c r="D5" s="274"/>
      <c r="E5" s="274"/>
      <c r="F5" s="278"/>
      <c r="G5" s="275">
        <v>0</v>
      </c>
      <c r="H5" s="275">
        <v>0</v>
      </c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6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  <c r="FF5" s="276"/>
      <c r="FG5" s="276"/>
      <c r="FH5" s="276"/>
      <c r="FI5" s="276"/>
      <c r="FJ5" s="276"/>
      <c r="FK5" s="276"/>
      <c r="FL5" s="276"/>
      <c r="FM5" s="276"/>
      <c r="FN5" s="276"/>
      <c r="FO5" s="276"/>
      <c r="FP5" s="276"/>
      <c r="FQ5" s="276"/>
      <c r="FR5" s="276"/>
      <c r="FS5" s="276"/>
      <c r="FT5" s="276"/>
      <c r="FU5" s="276"/>
      <c r="FV5" s="276"/>
      <c r="FW5" s="276"/>
      <c r="FX5" s="276"/>
      <c r="FY5" s="276"/>
      <c r="FZ5" s="276"/>
      <c r="GA5" s="276"/>
      <c r="GB5" s="276"/>
      <c r="GC5" s="276"/>
      <c r="GD5" s="276"/>
      <c r="GE5" s="276"/>
      <c r="GF5" s="276"/>
      <c r="GG5" s="276"/>
      <c r="GH5" s="276"/>
      <c r="GI5" s="276"/>
      <c r="GJ5" s="276"/>
      <c r="GK5" s="276"/>
      <c r="GL5" s="276"/>
      <c r="GM5" s="276"/>
      <c r="GN5" s="276"/>
      <c r="GO5" s="276"/>
      <c r="GP5" s="276"/>
      <c r="GQ5" s="276"/>
      <c r="GR5" s="276"/>
      <c r="GS5" s="276"/>
      <c r="GT5" s="276"/>
      <c r="GU5" s="276"/>
      <c r="GV5" s="276"/>
      <c r="GW5" s="276"/>
      <c r="GX5" s="276"/>
      <c r="GY5" s="276"/>
      <c r="GZ5" s="276"/>
      <c r="HA5" s="276"/>
      <c r="HB5" s="276"/>
      <c r="HC5" s="276"/>
      <c r="HD5" s="276"/>
      <c r="HE5" s="276"/>
      <c r="HF5" s="276"/>
      <c r="HG5" s="276"/>
      <c r="HH5" s="276"/>
      <c r="HI5" s="276"/>
      <c r="HJ5" s="276"/>
      <c r="HK5" s="276"/>
      <c r="HL5" s="276"/>
      <c r="HM5" s="276"/>
      <c r="HN5" s="276"/>
      <c r="HO5" s="276"/>
      <c r="HP5" s="276"/>
      <c r="HQ5" s="276"/>
      <c r="HR5" s="276"/>
      <c r="HS5" s="276"/>
      <c r="HT5" s="276"/>
      <c r="HU5" s="276"/>
      <c r="HV5" s="276"/>
      <c r="HW5" s="276"/>
      <c r="HX5" s="276"/>
      <c r="HY5" s="276"/>
      <c r="HZ5" s="276"/>
      <c r="IA5" s="276"/>
      <c r="IB5" s="276"/>
      <c r="IC5" s="276"/>
      <c r="ID5" s="276"/>
      <c r="IE5" s="276"/>
      <c r="IF5" s="276"/>
      <c r="IG5" s="276"/>
      <c r="IH5" s="276"/>
    </row>
    <row r="6" spans="1:242" ht="12.75">
      <c r="A6" s="274" t="s">
        <v>484</v>
      </c>
      <c r="B6" s="274"/>
      <c r="C6" s="274"/>
      <c r="D6" s="274"/>
      <c r="E6" s="274"/>
      <c r="F6" s="278"/>
      <c r="G6" s="279">
        <v>0</v>
      </c>
      <c r="H6" s="279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76"/>
      <c r="DE6" s="276"/>
      <c r="DF6" s="276"/>
      <c r="DG6" s="276"/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/>
      <c r="EK6" s="276"/>
      <c r="EL6" s="276"/>
      <c r="EM6" s="276"/>
      <c r="EN6" s="276"/>
      <c r="EO6" s="276"/>
      <c r="EP6" s="276"/>
      <c r="EQ6" s="276"/>
      <c r="ER6" s="276"/>
      <c r="ES6" s="276"/>
      <c r="ET6" s="276"/>
      <c r="EU6" s="276"/>
      <c r="EV6" s="276"/>
      <c r="EW6" s="276"/>
      <c r="EX6" s="276"/>
      <c r="EY6" s="276"/>
      <c r="EZ6" s="276"/>
      <c r="FA6" s="276"/>
      <c r="FB6" s="276"/>
      <c r="FC6" s="276"/>
      <c r="FD6" s="276"/>
      <c r="FE6" s="276"/>
      <c r="FF6" s="276"/>
      <c r="FG6" s="276"/>
      <c r="FH6" s="276"/>
      <c r="FI6" s="276"/>
      <c r="FJ6" s="276"/>
      <c r="FK6" s="276"/>
      <c r="FL6" s="276"/>
      <c r="FM6" s="276"/>
      <c r="FN6" s="276"/>
      <c r="FO6" s="276"/>
      <c r="FP6" s="276"/>
      <c r="FQ6" s="276"/>
      <c r="FR6" s="276"/>
      <c r="FS6" s="276"/>
      <c r="FT6" s="276"/>
      <c r="FU6" s="276"/>
      <c r="FV6" s="276"/>
      <c r="FW6" s="276"/>
      <c r="FX6" s="276"/>
      <c r="FY6" s="276"/>
      <c r="FZ6" s="276"/>
      <c r="GA6" s="276"/>
      <c r="GB6" s="276"/>
      <c r="GC6" s="276"/>
      <c r="GD6" s="276"/>
      <c r="GE6" s="276"/>
      <c r="GF6" s="276"/>
      <c r="GG6" s="276"/>
      <c r="GH6" s="276"/>
      <c r="GI6" s="276"/>
      <c r="GJ6" s="276"/>
      <c r="GK6" s="276"/>
      <c r="GL6" s="276"/>
      <c r="GM6" s="276"/>
      <c r="GN6" s="276"/>
      <c r="GO6" s="276"/>
      <c r="GP6" s="276"/>
      <c r="GQ6" s="276"/>
      <c r="GR6" s="276"/>
      <c r="GS6" s="276"/>
      <c r="GT6" s="276"/>
      <c r="GU6" s="276"/>
      <c r="GV6" s="276"/>
      <c r="GW6" s="276"/>
      <c r="GX6" s="276"/>
      <c r="GY6" s="276"/>
      <c r="GZ6" s="276"/>
      <c r="HA6" s="276"/>
      <c r="HB6" s="276"/>
      <c r="HC6" s="276"/>
      <c r="HD6" s="276"/>
      <c r="HE6" s="276"/>
      <c r="HF6" s="276"/>
      <c r="HG6" s="276"/>
      <c r="HH6" s="276"/>
      <c r="HI6" s="276"/>
      <c r="HJ6" s="276"/>
      <c r="HK6" s="276"/>
      <c r="HL6" s="276"/>
      <c r="HM6" s="276"/>
      <c r="HN6" s="276"/>
      <c r="HO6" s="276"/>
      <c r="HP6" s="276"/>
      <c r="HQ6" s="276"/>
      <c r="HR6" s="276"/>
      <c r="HS6" s="276"/>
      <c r="HT6" s="276"/>
      <c r="HU6" s="276"/>
      <c r="HV6" s="276"/>
      <c r="HW6" s="276"/>
      <c r="HX6" s="276"/>
      <c r="HY6" s="276"/>
      <c r="HZ6" s="276"/>
      <c r="IA6" s="276"/>
      <c r="IB6" s="276"/>
      <c r="IC6" s="276"/>
      <c r="ID6" s="276"/>
      <c r="IE6" s="276"/>
      <c r="IF6" s="276"/>
      <c r="IG6" s="276"/>
      <c r="IH6" s="276"/>
    </row>
    <row r="7" spans="1:242" ht="12.75">
      <c r="A7" s="274" t="s">
        <v>485</v>
      </c>
      <c r="B7" s="274"/>
      <c r="C7" s="274"/>
      <c r="D7" s="274"/>
      <c r="E7" s="274"/>
      <c r="F7" s="274"/>
      <c r="G7" s="280">
        <v>0</v>
      </c>
      <c r="H7" s="280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  <c r="DD7" s="276"/>
      <c r="DE7" s="276"/>
      <c r="DF7" s="276"/>
      <c r="DG7" s="276"/>
      <c r="DH7" s="276"/>
      <c r="DI7" s="276"/>
      <c r="DJ7" s="276"/>
      <c r="DK7" s="276"/>
      <c r="DL7" s="276"/>
      <c r="DM7" s="276"/>
      <c r="DN7" s="276"/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6"/>
      <c r="FF7" s="276"/>
      <c r="FG7" s="276"/>
      <c r="FH7" s="276"/>
      <c r="FI7" s="276"/>
      <c r="FJ7" s="276"/>
      <c r="FK7" s="276"/>
      <c r="FL7" s="276"/>
      <c r="FM7" s="276"/>
      <c r="FN7" s="276"/>
      <c r="FO7" s="276"/>
      <c r="FP7" s="276"/>
      <c r="FQ7" s="276"/>
      <c r="FR7" s="276"/>
      <c r="FS7" s="276"/>
      <c r="FT7" s="276"/>
      <c r="FU7" s="276"/>
      <c r="FV7" s="276"/>
      <c r="FW7" s="276"/>
      <c r="FX7" s="276"/>
      <c r="FY7" s="276"/>
      <c r="FZ7" s="276"/>
      <c r="GA7" s="276"/>
      <c r="GB7" s="276"/>
      <c r="GC7" s="276"/>
      <c r="GD7" s="276"/>
      <c r="GE7" s="276"/>
      <c r="GF7" s="276"/>
      <c r="GG7" s="276"/>
      <c r="GH7" s="276"/>
      <c r="GI7" s="276"/>
      <c r="GJ7" s="276"/>
      <c r="GK7" s="276"/>
      <c r="GL7" s="276"/>
      <c r="GM7" s="276"/>
      <c r="GN7" s="276"/>
      <c r="GO7" s="276"/>
      <c r="GP7" s="276"/>
      <c r="GQ7" s="276"/>
      <c r="GR7" s="276"/>
      <c r="GS7" s="276"/>
      <c r="GT7" s="276"/>
      <c r="GU7" s="276"/>
      <c r="GV7" s="276"/>
      <c r="GW7" s="276"/>
      <c r="GX7" s="276"/>
      <c r="GY7" s="276"/>
      <c r="GZ7" s="276"/>
      <c r="HA7" s="276"/>
      <c r="HB7" s="276"/>
      <c r="HC7" s="276"/>
      <c r="HD7" s="276"/>
      <c r="HE7" s="276"/>
      <c r="HF7" s="276"/>
      <c r="HG7" s="276"/>
      <c r="HH7" s="276"/>
      <c r="HI7" s="276"/>
      <c r="HJ7" s="276"/>
      <c r="HK7" s="276"/>
      <c r="HL7" s="276"/>
      <c r="HM7" s="276"/>
      <c r="HN7" s="276"/>
      <c r="HO7" s="276"/>
      <c r="HP7" s="276"/>
      <c r="HQ7" s="276"/>
      <c r="HR7" s="276"/>
      <c r="HS7" s="276"/>
      <c r="HT7" s="276"/>
      <c r="HU7" s="276"/>
      <c r="HV7" s="276"/>
      <c r="HW7" s="276"/>
      <c r="HX7" s="276"/>
      <c r="HY7" s="276"/>
      <c r="HZ7" s="276"/>
      <c r="IA7" s="276"/>
      <c r="IB7" s="276"/>
      <c r="IC7" s="276"/>
      <c r="ID7" s="276"/>
      <c r="IE7" s="276"/>
      <c r="IF7" s="276"/>
      <c r="IG7" s="276"/>
      <c r="IH7" s="276"/>
    </row>
    <row r="8" spans="1:242" ht="12.75">
      <c r="A8" s="274" t="s">
        <v>486</v>
      </c>
      <c r="B8" s="274"/>
      <c r="C8" s="274"/>
      <c r="D8" s="274"/>
      <c r="E8" s="274"/>
      <c r="F8" s="274"/>
      <c r="G8" s="275">
        <v>0</v>
      </c>
      <c r="H8" s="281">
        <v>0</v>
      </c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/>
      <c r="FA8" s="276"/>
      <c r="FB8" s="276"/>
      <c r="FC8" s="276"/>
      <c r="FD8" s="276"/>
      <c r="FE8" s="276"/>
      <c r="FF8" s="276"/>
      <c r="FG8" s="276"/>
      <c r="FH8" s="276"/>
      <c r="FI8" s="276"/>
      <c r="FJ8" s="276"/>
      <c r="FK8" s="276"/>
      <c r="FL8" s="276"/>
      <c r="FM8" s="276"/>
      <c r="FN8" s="276"/>
      <c r="FO8" s="276"/>
      <c r="FP8" s="276"/>
      <c r="FQ8" s="276"/>
      <c r="FR8" s="276"/>
      <c r="FS8" s="276"/>
      <c r="FT8" s="276"/>
      <c r="FU8" s="276"/>
      <c r="FV8" s="276"/>
      <c r="FW8" s="276"/>
      <c r="FX8" s="276"/>
      <c r="FY8" s="276"/>
      <c r="FZ8" s="276"/>
      <c r="GA8" s="276"/>
      <c r="GB8" s="276"/>
      <c r="GC8" s="276"/>
      <c r="GD8" s="276"/>
      <c r="GE8" s="276"/>
      <c r="GF8" s="276"/>
      <c r="GG8" s="276"/>
      <c r="GH8" s="276"/>
      <c r="GI8" s="276"/>
      <c r="GJ8" s="276"/>
      <c r="GK8" s="276"/>
      <c r="GL8" s="276"/>
      <c r="GM8" s="276"/>
      <c r="GN8" s="276"/>
      <c r="GO8" s="276"/>
      <c r="GP8" s="276"/>
      <c r="GQ8" s="276"/>
      <c r="GR8" s="276"/>
      <c r="GS8" s="276"/>
      <c r="GT8" s="276"/>
      <c r="GU8" s="276"/>
      <c r="GV8" s="276"/>
      <c r="GW8" s="276"/>
      <c r="GX8" s="276"/>
      <c r="GY8" s="276"/>
      <c r="GZ8" s="276"/>
      <c r="HA8" s="276"/>
      <c r="HB8" s="276"/>
      <c r="HC8" s="276"/>
      <c r="HD8" s="276"/>
      <c r="HE8" s="276"/>
      <c r="HF8" s="276"/>
      <c r="HG8" s="276"/>
      <c r="HH8" s="276"/>
      <c r="HI8" s="276"/>
      <c r="HJ8" s="276"/>
      <c r="HK8" s="276"/>
      <c r="HL8" s="276"/>
      <c r="HM8" s="276"/>
      <c r="HN8" s="276"/>
      <c r="HO8" s="276"/>
      <c r="HP8" s="276"/>
      <c r="HQ8" s="276"/>
      <c r="HR8" s="276"/>
      <c r="HS8" s="276"/>
      <c r="HT8" s="276"/>
      <c r="HU8" s="276"/>
      <c r="HV8" s="276"/>
      <c r="HW8" s="276"/>
      <c r="HX8" s="276"/>
      <c r="HY8" s="276"/>
      <c r="HZ8" s="276"/>
      <c r="IA8" s="276"/>
      <c r="IB8" s="276"/>
      <c r="IC8" s="276"/>
      <c r="ID8" s="276"/>
      <c r="IE8" s="276"/>
      <c r="IF8" s="276"/>
      <c r="IG8" s="276"/>
      <c r="IH8" s="276"/>
    </row>
    <row r="9" spans="1:242" ht="12.75">
      <c r="A9" s="282" t="s">
        <v>321</v>
      </c>
      <c r="B9" s="282"/>
      <c r="C9" s="282"/>
      <c r="D9" s="282"/>
      <c r="E9" s="274"/>
      <c r="F9" s="274"/>
      <c r="G9" s="275"/>
      <c r="H9" s="283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DV9" s="276"/>
      <c r="DW9" s="276"/>
      <c r="DX9" s="276"/>
      <c r="DY9" s="276"/>
      <c r="DZ9" s="276"/>
      <c r="EA9" s="276"/>
      <c r="EB9" s="276"/>
      <c r="EC9" s="276"/>
      <c r="ED9" s="276"/>
      <c r="EE9" s="276"/>
      <c r="EF9" s="276"/>
      <c r="EG9" s="276"/>
      <c r="EH9" s="276"/>
      <c r="EI9" s="276"/>
      <c r="EJ9" s="276"/>
      <c r="EK9" s="276"/>
      <c r="EL9" s="276"/>
      <c r="EM9" s="276"/>
      <c r="EN9" s="276"/>
      <c r="EO9" s="276"/>
      <c r="EP9" s="276"/>
      <c r="EQ9" s="276"/>
      <c r="ER9" s="276"/>
      <c r="ES9" s="276"/>
      <c r="ET9" s="276"/>
      <c r="EU9" s="276"/>
      <c r="EV9" s="276"/>
      <c r="EW9" s="276"/>
      <c r="EX9" s="276"/>
      <c r="EY9" s="276"/>
      <c r="EZ9" s="276"/>
      <c r="FA9" s="276"/>
      <c r="FB9" s="276"/>
      <c r="FC9" s="276"/>
      <c r="FD9" s="276"/>
      <c r="FE9" s="276"/>
      <c r="FF9" s="276"/>
      <c r="FG9" s="276"/>
      <c r="FH9" s="276"/>
      <c r="FI9" s="276"/>
      <c r="FJ9" s="276"/>
      <c r="FK9" s="276"/>
      <c r="FL9" s="276"/>
      <c r="FM9" s="276"/>
      <c r="FN9" s="276"/>
      <c r="FO9" s="276"/>
      <c r="FP9" s="276"/>
      <c r="FQ9" s="276"/>
      <c r="FR9" s="276"/>
      <c r="FS9" s="276"/>
      <c r="FT9" s="276"/>
      <c r="FU9" s="276"/>
      <c r="FV9" s="276"/>
      <c r="FW9" s="276"/>
      <c r="FX9" s="276"/>
      <c r="FY9" s="276"/>
      <c r="FZ9" s="276"/>
      <c r="GA9" s="276"/>
      <c r="GB9" s="276"/>
      <c r="GC9" s="276"/>
      <c r="GD9" s="276"/>
      <c r="GE9" s="276"/>
      <c r="GF9" s="276"/>
      <c r="GG9" s="276"/>
      <c r="GH9" s="276"/>
      <c r="GI9" s="276"/>
      <c r="GJ9" s="276"/>
      <c r="GK9" s="276"/>
      <c r="GL9" s="276"/>
      <c r="GM9" s="276"/>
      <c r="GN9" s="276"/>
      <c r="GO9" s="276"/>
      <c r="GP9" s="276"/>
      <c r="GQ9" s="276"/>
      <c r="GR9" s="276"/>
      <c r="GS9" s="276"/>
      <c r="GT9" s="276"/>
      <c r="GU9" s="276"/>
      <c r="GV9" s="276"/>
      <c r="GW9" s="276"/>
      <c r="GX9" s="276"/>
      <c r="GY9" s="276"/>
      <c r="GZ9" s="276"/>
      <c r="HA9" s="276"/>
      <c r="HB9" s="276"/>
      <c r="HC9" s="276"/>
      <c r="HD9" s="276"/>
      <c r="HE9" s="276"/>
      <c r="HF9" s="276"/>
      <c r="HG9" s="276"/>
      <c r="HH9" s="276"/>
      <c r="HI9" s="276"/>
      <c r="HJ9" s="276"/>
      <c r="HK9" s="276"/>
      <c r="HL9" s="276"/>
      <c r="HM9" s="276"/>
      <c r="HN9" s="276"/>
      <c r="HO9" s="276"/>
      <c r="HP9" s="276"/>
      <c r="HQ9" s="276"/>
      <c r="HR9" s="276"/>
      <c r="HS9" s="276"/>
      <c r="HT9" s="276"/>
      <c r="HU9" s="276"/>
      <c r="HV9" s="276"/>
      <c r="HW9" s="276"/>
      <c r="HX9" s="276"/>
      <c r="HY9" s="276"/>
      <c r="HZ9" s="276"/>
      <c r="IA9" s="276"/>
      <c r="IB9" s="276"/>
      <c r="IC9" s="276"/>
      <c r="ID9" s="276"/>
      <c r="IE9" s="276"/>
      <c r="IF9" s="276"/>
      <c r="IG9" s="276"/>
      <c r="IH9" s="276"/>
    </row>
    <row r="10" spans="1:242" ht="12.75">
      <c r="A10" s="276" t="s">
        <v>487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6"/>
      <c r="EF10" s="276"/>
      <c r="EG10" s="276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6"/>
      <c r="ES10" s="276"/>
      <c r="ET10" s="276"/>
      <c r="EU10" s="276"/>
      <c r="EV10" s="276"/>
      <c r="EW10" s="276"/>
      <c r="EX10" s="276"/>
      <c r="EY10" s="276"/>
      <c r="EZ10" s="276"/>
      <c r="FA10" s="276"/>
      <c r="FB10" s="276"/>
      <c r="FC10" s="276"/>
      <c r="FD10" s="276"/>
      <c r="FE10" s="276"/>
      <c r="FF10" s="276"/>
      <c r="FG10" s="276"/>
      <c r="FH10" s="276"/>
      <c r="FI10" s="276"/>
      <c r="FJ10" s="276"/>
      <c r="FK10" s="276"/>
      <c r="FL10" s="276"/>
      <c r="FM10" s="276"/>
      <c r="FN10" s="276"/>
      <c r="FO10" s="276"/>
      <c r="FP10" s="276"/>
      <c r="FQ10" s="276"/>
      <c r="FR10" s="276"/>
      <c r="FS10" s="276"/>
      <c r="FT10" s="276"/>
      <c r="FU10" s="276"/>
      <c r="FV10" s="276"/>
      <c r="FW10" s="276"/>
      <c r="FX10" s="276"/>
      <c r="FY10" s="276"/>
      <c r="FZ10" s="276"/>
      <c r="GA10" s="276"/>
      <c r="GB10" s="276"/>
      <c r="GC10" s="276"/>
      <c r="GD10" s="276"/>
      <c r="GE10" s="276"/>
      <c r="GF10" s="276"/>
      <c r="GG10" s="276"/>
      <c r="GH10" s="276"/>
      <c r="GI10" s="276"/>
      <c r="GJ10" s="276"/>
      <c r="GK10" s="276"/>
      <c r="GL10" s="276"/>
      <c r="GM10" s="276"/>
      <c r="GN10" s="276"/>
      <c r="GO10" s="276"/>
      <c r="GP10" s="276"/>
      <c r="GQ10" s="276"/>
      <c r="GR10" s="276"/>
      <c r="GS10" s="276"/>
      <c r="GT10" s="276"/>
      <c r="GU10" s="276"/>
      <c r="GV10" s="276"/>
      <c r="GW10" s="276"/>
      <c r="GX10" s="276"/>
      <c r="GY10" s="276"/>
      <c r="GZ10" s="276"/>
      <c r="HA10" s="276"/>
      <c r="HB10" s="276"/>
      <c r="HC10" s="276"/>
      <c r="HD10" s="276"/>
      <c r="HE10" s="276"/>
      <c r="HF10" s="276"/>
      <c r="HG10" s="276"/>
      <c r="HH10" s="276"/>
      <c r="HI10" s="276"/>
      <c r="HJ10" s="276"/>
      <c r="HK10" s="276"/>
      <c r="HL10" s="276"/>
      <c r="HM10" s="276"/>
      <c r="HN10" s="276"/>
      <c r="HO10" s="276"/>
      <c r="HP10" s="276"/>
      <c r="HQ10" s="276"/>
      <c r="HR10" s="276"/>
      <c r="HS10" s="276"/>
      <c r="HT10" s="276"/>
      <c r="HU10" s="276"/>
      <c r="HV10" s="276"/>
      <c r="HW10" s="276"/>
      <c r="HX10" s="276"/>
      <c r="HY10" s="276"/>
      <c r="HZ10" s="276"/>
      <c r="IA10" s="276"/>
      <c r="IB10" s="276"/>
      <c r="IC10" s="276"/>
      <c r="ID10" s="276"/>
      <c r="IE10" s="276"/>
      <c r="IF10" s="276"/>
      <c r="IG10" s="276"/>
      <c r="IH10" s="276"/>
    </row>
    <row r="11" spans="1:242" ht="12.75">
      <c r="A11" s="284" t="s">
        <v>488</v>
      </c>
      <c r="B11" s="284"/>
      <c r="C11" s="284" t="s">
        <v>489</v>
      </c>
      <c r="D11" s="284"/>
      <c r="E11" s="284"/>
      <c r="F11" s="284" t="s">
        <v>490</v>
      </c>
      <c r="G11" s="284"/>
      <c r="H11" s="284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6"/>
      <c r="DF11" s="276"/>
      <c r="DG11" s="276"/>
      <c r="DH11" s="276"/>
      <c r="DI11" s="276"/>
      <c r="DJ11" s="276"/>
      <c r="DK11" s="276"/>
      <c r="DL11" s="276"/>
      <c r="DM11" s="276"/>
      <c r="DN11" s="276"/>
      <c r="DO11" s="276"/>
      <c r="DP11" s="276"/>
      <c r="DQ11" s="276"/>
      <c r="DR11" s="276"/>
      <c r="DS11" s="276"/>
      <c r="DT11" s="276"/>
      <c r="DU11" s="276"/>
      <c r="DV11" s="276"/>
      <c r="DW11" s="276"/>
      <c r="DX11" s="276"/>
      <c r="DY11" s="276"/>
      <c r="DZ11" s="276"/>
      <c r="EA11" s="276"/>
      <c r="EB11" s="276"/>
      <c r="EC11" s="276"/>
      <c r="ED11" s="276"/>
      <c r="EE11" s="276"/>
      <c r="EF11" s="276"/>
      <c r="EG11" s="276"/>
      <c r="EH11" s="276"/>
      <c r="EI11" s="276"/>
      <c r="EJ11" s="276"/>
      <c r="EK11" s="276"/>
      <c r="EL11" s="276"/>
      <c r="EM11" s="276"/>
      <c r="EN11" s="276"/>
      <c r="EO11" s="276"/>
      <c r="EP11" s="276"/>
      <c r="EQ11" s="276"/>
      <c r="ER11" s="276"/>
      <c r="ES11" s="276"/>
      <c r="ET11" s="276"/>
      <c r="EU11" s="276"/>
      <c r="EV11" s="276"/>
      <c r="EW11" s="276"/>
      <c r="EX11" s="276"/>
      <c r="EY11" s="276"/>
      <c r="EZ11" s="276"/>
      <c r="FA11" s="276"/>
      <c r="FB11" s="276"/>
      <c r="FC11" s="276"/>
      <c r="FD11" s="276"/>
      <c r="FE11" s="276"/>
      <c r="FF11" s="276"/>
      <c r="FG11" s="276"/>
      <c r="FH11" s="276"/>
      <c r="FI11" s="276"/>
      <c r="FJ11" s="276"/>
      <c r="FK11" s="276"/>
      <c r="FL11" s="276"/>
      <c r="FM11" s="276"/>
      <c r="FN11" s="276"/>
      <c r="FO11" s="276"/>
      <c r="FP11" s="276"/>
      <c r="FQ11" s="276"/>
      <c r="FR11" s="276"/>
      <c r="FS11" s="276"/>
      <c r="FT11" s="276"/>
      <c r="FU11" s="276"/>
      <c r="FV11" s="276"/>
      <c r="FW11" s="276"/>
      <c r="FX11" s="276"/>
      <c r="FY11" s="276"/>
      <c r="FZ11" s="276"/>
      <c r="GA11" s="276"/>
      <c r="GB11" s="276"/>
      <c r="GC11" s="276"/>
      <c r="GD11" s="276"/>
      <c r="GE11" s="276"/>
      <c r="GF11" s="276"/>
      <c r="GG11" s="276"/>
      <c r="GH11" s="276"/>
      <c r="GI11" s="276"/>
      <c r="GJ11" s="276"/>
      <c r="GK11" s="276"/>
      <c r="GL11" s="276"/>
      <c r="GM11" s="276"/>
      <c r="GN11" s="276"/>
      <c r="GO11" s="276"/>
      <c r="GP11" s="276"/>
      <c r="GQ11" s="276"/>
      <c r="GR11" s="276"/>
      <c r="GS11" s="276"/>
      <c r="GT11" s="276"/>
      <c r="GU11" s="276"/>
      <c r="GV11" s="276"/>
      <c r="GW11" s="276"/>
      <c r="GX11" s="276"/>
      <c r="GY11" s="276"/>
      <c r="GZ11" s="276"/>
      <c r="HA11" s="276"/>
      <c r="HB11" s="276"/>
      <c r="HC11" s="276"/>
      <c r="HD11" s="276"/>
      <c r="HE11" s="276"/>
      <c r="HF11" s="276"/>
      <c r="HG11" s="276"/>
      <c r="HH11" s="276"/>
      <c r="HI11" s="276"/>
      <c r="HJ11" s="276"/>
      <c r="HK11" s="276"/>
      <c r="HL11" s="276"/>
      <c r="HM11" s="276"/>
      <c r="HN11" s="276"/>
      <c r="HO11" s="276"/>
      <c r="HP11" s="276"/>
      <c r="HQ11" s="276"/>
      <c r="HR11" s="276"/>
      <c r="HS11" s="276"/>
      <c r="HT11" s="276"/>
      <c r="HU11" s="276"/>
      <c r="HV11" s="276"/>
      <c r="HW11" s="276"/>
      <c r="HX11" s="276"/>
      <c r="HY11" s="276"/>
      <c r="HZ11" s="276"/>
      <c r="IA11" s="276"/>
      <c r="IB11" s="276"/>
      <c r="IC11" s="276"/>
      <c r="ID11" s="276"/>
      <c r="IE11" s="276"/>
      <c r="IF11" s="276"/>
      <c r="IG11" s="276"/>
      <c r="IH11" s="276"/>
    </row>
    <row r="12" spans="1:242" ht="63.75">
      <c r="A12" s="284"/>
      <c r="B12" s="284"/>
      <c r="C12" s="285" t="s">
        <v>491</v>
      </c>
      <c r="D12" s="285" t="s">
        <v>492</v>
      </c>
      <c r="E12" s="284" t="s">
        <v>493</v>
      </c>
      <c r="F12" s="285" t="s">
        <v>491</v>
      </c>
      <c r="G12" s="285" t="s">
        <v>492</v>
      </c>
      <c r="H12" s="284" t="s">
        <v>493</v>
      </c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  <c r="DE12" s="276"/>
      <c r="DF12" s="276"/>
      <c r="DG12" s="276"/>
      <c r="DH12" s="276"/>
      <c r="DI12" s="276"/>
      <c r="DJ12" s="276"/>
      <c r="DK12" s="276"/>
      <c r="DL12" s="276"/>
      <c r="DM12" s="276"/>
      <c r="DN12" s="276"/>
      <c r="DO12" s="276"/>
      <c r="DP12" s="276"/>
      <c r="DQ12" s="276"/>
      <c r="DR12" s="276"/>
      <c r="DS12" s="276"/>
      <c r="DT12" s="276"/>
      <c r="DU12" s="276"/>
      <c r="DV12" s="276"/>
      <c r="DW12" s="276"/>
      <c r="DX12" s="276"/>
      <c r="DY12" s="276"/>
      <c r="DZ12" s="276"/>
      <c r="EA12" s="276"/>
      <c r="EB12" s="276"/>
      <c r="EC12" s="276"/>
      <c r="ED12" s="276"/>
      <c r="EE12" s="276"/>
      <c r="EF12" s="276"/>
      <c r="EG12" s="276"/>
      <c r="EH12" s="276"/>
      <c r="EI12" s="276"/>
      <c r="EJ12" s="276"/>
      <c r="EK12" s="276"/>
      <c r="EL12" s="276"/>
      <c r="EM12" s="276"/>
      <c r="EN12" s="276"/>
      <c r="EO12" s="276"/>
      <c r="EP12" s="276"/>
      <c r="EQ12" s="276"/>
      <c r="ER12" s="276"/>
      <c r="ES12" s="276"/>
      <c r="ET12" s="276"/>
      <c r="EU12" s="276"/>
      <c r="EV12" s="276"/>
      <c r="EW12" s="276"/>
      <c r="EX12" s="276"/>
      <c r="EY12" s="276"/>
      <c r="EZ12" s="276"/>
      <c r="FA12" s="276"/>
      <c r="FB12" s="276"/>
      <c r="FC12" s="276"/>
      <c r="FD12" s="276"/>
      <c r="FE12" s="276"/>
      <c r="FF12" s="276"/>
      <c r="FG12" s="276"/>
      <c r="FH12" s="276"/>
      <c r="FI12" s="276"/>
      <c r="FJ12" s="276"/>
      <c r="FK12" s="276"/>
      <c r="FL12" s="276"/>
      <c r="FM12" s="276"/>
      <c r="FN12" s="276"/>
      <c r="FO12" s="276"/>
      <c r="FP12" s="276"/>
      <c r="FQ12" s="276"/>
      <c r="FR12" s="276"/>
      <c r="FS12" s="276"/>
      <c r="FT12" s="276"/>
      <c r="FU12" s="276"/>
      <c r="FV12" s="276"/>
      <c r="FW12" s="276"/>
      <c r="FX12" s="276"/>
      <c r="FY12" s="276"/>
      <c r="FZ12" s="276"/>
      <c r="GA12" s="276"/>
      <c r="GB12" s="276"/>
      <c r="GC12" s="276"/>
      <c r="GD12" s="276"/>
      <c r="GE12" s="276"/>
      <c r="GF12" s="276"/>
      <c r="GG12" s="276"/>
      <c r="GH12" s="276"/>
      <c r="GI12" s="276"/>
      <c r="GJ12" s="276"/>
      <c r="GK12" s="276"/>
      <c r="GL12" s="276"/>
      <c r="GM12" s="276"/>
      <c r="GN12" s="276"/>
      <c r="GO12" s="276"/>
      <c r="GP12" s="276"/>
      <c r="GQ12" s="276"/>
      <c r="GR12" s="276"/>
      <c r="GS12" s="276"/>
      <c r="GT12" s="276"/>
      <c r="GU12" s="276"/>
      <c r="GV12" s="276"/>
      <c r="GW12" s="276"/>
      <c r="GX12" s="276"/>
      <c r="GY12" s="276"/>
      <c r="GZ12" s="276"/>
      <c r="HA12" s="276"/>
      <c r="HB12" s="276"/>
      <c r="HC12" s="276"/>
      <c r="HD12" s="276"/>
      <c r="HE12" s="276"/>
      <c r="HF12" s="276"/>
      <c r="HG12" s="276"/>
      <c r="HH12" s="276"/>
      <c r="HI12" s="276"/>
      <c r="HJ12" s="276"/>
      <c r="HK12" s="276"/>
      <c r="HL12" s="276"/>
      <c r="HM12" s="276"/>
      <c r="HN12" s="276"/>
      <c r="HO12" s="276"/>
      <c r="HP12" s="276"/>
      <c r="HQ12" s="276"/>
      <c r="HR12" s="276"/>
      <c r="HS12" s="276"/>
      <c r="HT12" s="276"/>
      <c r="HU12" s="276"/>
      <c r="HV12" s="276"/>
      <c r="HW12" s="276"/>
      <c r="HX12" s="276"/>
      <c r="HY12" s="276"/>
      <c r="HZ12" s="276"/>
      <c r="IA12" s="276"/>
      <c r="IB12" s="276"/>
      <c r="IC12" s="276"/>
      <c r="ID12" s="276"/>
      <c r="IE12" s="276"/>
      <c r="IF12" s="276"/>
      <c r="IG12" s="276"/>
      <c r="IH12" s="276"/>
    </row>
    <row r="13" spans="1:242" ht="21.75" customHeight="1">
      <c r="A13" s="286" t="s">
        <v>494</v>
      </c>
      <c r="B13" s="287"/>
      <c r="C13" s="288"/>
      <c r="D13" s="288"/>
      <c r="E13" s="289"/>
      <c r="F13" s="289"/>
      <c r="G13" s="289"/>
      <c r="H13" s="289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6"/>
      <c r="DG13" s="276"/>
      <c r="DH13" s="276"/>
      <c r="DI13" s="276"/>
      <c r="DJ13" s="276"/>
      <c r="DK13" s="276"/>
      <c r="DL13" s="276"/>
      <c r="DM13" s="276"/>
      <c r="DN13" s="276"/>
      <c r="DO13" s="276"/>
      <c r="DP13" s="276"/>
      <c r="DQ13" s="276"/>
      <c r="DR13" s="276"/>
      <c r="DS13" s="276"/>
      <c r="DT13" s="276"/>
      <c r="DU13" s="276"/>
      <c r="DV13" s="276"/>
      <c r="DW13" s="276"/>
      <c r="DX13" s="276"/>
      <c r="DY13" s="276"/>
      <c r="DZ13" s="276"/>
      <c r="EA13" s="276"/>
      <c r="EB13" s="276"/>
      <c r="EC13" s="276"/>
      <c r="ED13" s="276"/>
      <c r="EE13" s="276"/>
      <c r="EF13" s="276"/>
      <c r="EG13" s="276"/>
      <c r="EH13" s="276"/>
      <c r="EI13" s="276"/>
      <c r="EJ13" s="276"/>
      <c r="EK13" s="276"/>
      <c r="EL13" s="276"/>
      <c r="EM13" s="276"/>
      <c r="EN13" s="276"/>
      <c r="EO13" s="276"/>
      <c r="EP13" s="276"/>
      <c r="EQ13" s="276"/>
      <c r="ER13" s="276"/>
      <c r="ES13" s="276"/>
      <c r="ET13" s="276"/>
      <c r="EU13" s="276"/>
      <c r="EV13" s="276"/>
      <c r="EW13" s="276"/>
      <c r="EX13" s="276"/>
      <c r="EY13" s="276"/>
      <c r="EZ13" s="276"/>
      <c r="FA13" s="276"/>
      <c r="FB13" s="276"/>
      <c r="FC13" s="276"/>
      <c r="FD13" s="276"/>
      <c r="FE13" s="276"/>
      <c r="FF13" s="276"/>
      <c r="FG13" s="276"/>
      <c r="FH13" s="276"/>
      <c r="FI13" s="276"/>
      <c r="FJ13" s="276"/>
      <c r="FK13" s="276"/>
      <c r="FL13" s="276"/>
      <c r="FM13" s="276"/>
      <c r="FN13" s="276"/>
      <c r="FO13" s="276"/>
      <c r="FP13" s="276"/>
      <c r="FQ13" s="276"/>
      <c r="FR13" s="276"/>
      <c r="FS13" s="276"/>
      <c r="FT13" s="276"/>
      <c r="FU13" s="276"/>
      <c r="FV13" s="276"/>
      <c r="FW13" s="276"/>
      <c r="FX13" s="276"/>
      <c r="FY13" s="276"/>
      <c r="FZ13" s="276"/>
      <c r="GA13" s="276"/>
      <c r="GB13" s="276"/>
      <c r="GC13" s="276"/>
      <c r="GD13" s="276"/>
      <c r="GE13" s="276"/>
      <c r="GF13" s="276"/>
      <c r="GG13" s="276"/>
      <c r="GH13" s="276"/>
      <c r="GI13" s="276"/>
      <c r="GJ13" s="276"/>
      <c r="GK13" s="276"/>
      <c r="GL13" s="276"/>
      <c r="GM13" s="276"/>
      <c r="GN13" s="276"/>
      <c r="GO13" s="276"/>
      <c r="GP13" s="276"/>
      <c r="GQ13" s="276"/>
      <c r="GR13" s="276"/>
      <c r="GS13" s="276"/>
      <c r="GT13" s="276"/>
      <c r="GU13" s="276"/>
      <c r="GV13" s="276"/>
      <c r="GW13" s="276"/>
      <c r="GX13" s="276"/>
      <c r="GY13" s="276"/>
      <c r="GZ13" s="276"/>
      <c r="HA13" s="276"/>
      <c r="HB13" s="276"/>
      <c r="HC13" s="276"/>
      <c r="HD13" s="276"/>
      <c r="HE13" s="276"/>
      <c r="HF13" s="276"/>
      <c r="HG13" s="276"/>
      <c r="HH13" s="276"/>
      <c r="HI13" s="276"/>
      <c r="HJ13" s="276"/>
      <c r="HK13" s="276"/>
      <c r="HL13" s="276"/>
      <c r="HM13" s="276"/>
      <c r="HN13" s="276"/>
      <c r="HO13" s="276"/>
      <c r="HP13" s="276"/>
      <c r="HQ13" s="276"/>
      <c r="HR13" s="276"/>
      <c r="HS13" s="276"/>
      <c r="HT13" s="276"/>
      <c r="HU13" s="276"/>
      <c r="HV13" s="276"/>
      <c r="HW13" s="276"/>
      <c r="HX13" s="276"/>
      <c r="HY13" s="276"/>
      <c r="HZ13" s="276"/>
      <c r="IA13" s="276"/>
      <c r="IB13" s="276"/>
      <c r="IC13" s="276"/>
      <c r="ID13" s="276"/>
      <c r="IE13" s="276"/>
      <c r="IF13" s="276"/>
      <c r="IG13" s="276"/>
      <c r="IH13" s="276"/>
    </row>
    <row r="14" spans="1:242" ht="21.75" customHeight="1">
      <c r="A14" s="290" t="s">
        <v>495</v>
      </c>
      <c r="B14" s="291"/>
      <c r="C14" s="292">
        <v>0</v>
      </c>
      <c r="D14" s="292">
        <v>0</v>
      </c>
      <c r="E14" s="292">
        <v>0</v>
      </c>
      <c r="F14" s="289"/>
      <c r="G14" s="289"/>
      <c r="H14" s="292">
        <v>0</v>
      </c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6"/>
      <c r="DF14" s="276"/>
      <c r="DG14" s="276"/>
      <c r="DH14" s="276"/>
      <c r="DI14" s="276"/>
      <c r="DJ14" s="276"/>
      <c r="DK14" s="276"/>
      <c r="DL14" s="276"/>
      <c r="DM14" s="276"/>
      <c r="DN14" s="276"/>
      <c r="DO14" s="276"/>
      <c r="DP14" s="276"/>
      <c r="DQ14" s="276"/>
      <c r="DR14" s="276"/>
      <c r="DS14" s="276"/>
      <c r="DT14" s="276"/>
      <c r="DU14" s="276"/>
      <c r="DV14" s="276"/>
      <c r="DW14" s="276"/>
      <c r="DX14" s="276"/>
      <c r="DY14" s="276"/>
      <c r="DZ14" s="276"/>
      <c r="EA14" s="276"/>
      <c r="EB14" s="276"/>
      <c r="EC14" s="276"/>
      <c r="ED14" s="276"/>
      <c r="EE14" s="276"/>
      <c r="EF14" s="276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  <c r="EQ14" s="276"/>
      <c r="ER14" s="276"/>
      <c r="ES14" s="276"/>
      <c r="ET14" s="276"/>
      <c r="EU14" s="276"/>
      <c r="EV14" s="276"/>
      <c r="EW14" s="276"/>
      <c r="EX14" s="276"/>
      <c r="EY14" s="276"/>
      <c r="EZ14" s="276"/>
      <c r="FA14" s="276"/>
      <c r="FB14" s="276"/>
      <c r="FC14" s="276"/>
      <c r="FD14" s="276"/>
      <c r="FE14" s="276"/>
      <c r="FF14" s="276"/>
      <c r="FG14" s="276"/>
      <c r="FH14" s="276"/>
      <c r="FI14" s="276"/>
      <c r="FJ14" s="276"/>
      <c r="FK14" s="276"/>
      <c r="FL14" s="276"/>
      <c r="FM14" s="276"/>
      <c r="FN14" s="276"/>
      <c r="FO14" s="276"/>
      <c r="FP14" s="276"/>
      <c r="FQ14" s="276"/>
      <c r="FR14" s="276"/>
      <c r="FS14" s="276"/>
      <c r="FT14" s="276"/>
      <c r="FU14" s="276"/>
      <c r="FV14" s="276"/>
      <c r="FW14" s="276"/>
      <c r="FX14" s="276"/>
      <c r="FY14" s="276"/>
      <c r="FZ14" s="276"/>
      <c r="GA14" s="276"/>
      <c r="GB14" s="276"/>
      <c r="GC14" s="276"/>
      <c r="GD14" s="276"/>
      <c r="GE14" s="276"/>
      <c r="GF14" s="276"/>
      <c r="GG14" s="276"/>
      <c r="GH14" s="276"/>
      <c r="GI14" s="276"/>
      <c r="GJ14" s="276"/>
      <c r="GK14" s="276"/>
      <c r="GL14" s="276"/>
      <c r="GM14" s="276"/>
      <c r="GN14" s="276"/>
      <c r="GO14" s="276"/>
      <c r="GP14" s="276"/>
      <c r="GQ14" s="276"/>
      <c r="GR14" s="276"/>
      <c r="GS14" s="276"/>
      <c r="GT14" s="276"/>
      <c r="GU14" s="276"/>
      <c r="GV14" s="276"/>
      <c r="GW14" s="276"/>
      <c r="GX14" s="276"/>
      <c r="GY14" s="276"/>
      <c r="GZ14" s="276"/>
      <c r="HA14" s="276"/>
      <c r="HB14" s="276"/>
      <c r="HC14" s="276"/>
      <c r="HD14" s="276"/>
      <c r="HE14" s="276"/>
      <c r="HF14" s="276"/>
      <c r="HG14" s="276"/>
      <c r="HH14" s="276"/>
      <c r="HI14" s="276"/>
      <c r="HJ14" s="276"/>
      <c r="HK14" s="276"/>
      <c r="HL14" s="276"/>
      <c r="HM14" s="276"/>
      <c r="HN14" s="276"/>
      <c r="HO14" s="276"/>
      <c r="HP14" s="276"/>
      <c r="HQ14" s="276"/>
      <c r="HR14" s="276"/>
      <c r="HS14" s="276"/>
      <c r="HT14" s="276"/>
      <c r="HU14" s="276"/>
      <c r="HV14" s="276"/>
      <c r="HW14" s="276"/>
      <c r="HX14" s="276"/>
      <c r="HY14" s="276"/>
      <c r="HZ14" s="276"/>
      <c r="IA14" s="276"/>
      <c r="IB14" s="276"/>
      <c r="IC14" s="276"/>
      <c r="ID14" s="276"/>
      <c r="IE14" s="276"/>
      <c r="IF14" s="276"/>
      <c r="IG14" s="276"/>
      <c r="IH14" s="276"/>
    </row>
    <row r="15" spans="1:242" ht="21.75" customHeight="1">
      <c r="A15" s="290" t="s">
        <v>496</v>
      </c>
      <c r="B15" s="291"/>
      <c r="C15" s="289"/>
      <c r="D15" s="289"/>
      <c r="E15" s="289"/>
      <c r="F15" s="289"/>
      <c r="G15" s="289"/>
      <c r="H15" s="289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  <c r="DE15" s="276"/>
      <c r="DF15" s="276"/>
      <c r="DG15" s="276"/>
      <c r="DH15" s="276"/>
      <c r="DI15" s="276"/>
      <c r="DJ15" s="276"/>
      <c r="DK15" s="276"/>
      <c r="DL15" s="276"/>
      <c r="DM15" s="276"/>
      <c r="DN15" s="276"/>
      <c r="DO15" s="276"/>
      <c r="DP15" s="276"/>
      <c r="DQ15" s="276"/>
      <c r="DR15" s="276"/>
      <c r="DS15" s="276"/>
      <c r="DT15" s="276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  <c r="ET15" s="276"/>
      <c r="EU15" s="276"/>
      <c r="EV15" s="276"/>
      <c r="EW15" s="276"/>
      <c r="EX15" s="276"/>
      <c r="EY15" s="276"/>
      <c r="EZ15" s="276"/>
      <c r="FA15" s="276"/>
      <c r="FB15" s="276"/>
      <c r="FC15" s="276"/>
      <c r="FD15" s="276"/>
      <c r="FE15" s="276"/>
      <c r="FF15" s="276"/>
      <c r="FG15" s="276"/>
      <c r="FH15" s="276"/>
      <c r="FI15" s="276"/>
      <c r="FJ15" s="276"/>
      <c r="FK15" s="276"/>
      <c r="FL15" s="276"/>
      <c r="FM15" s="276"/>
      <c r="FN15" s="276"/>
      <c r="FO15" s="276"/>
      <c r="FP15" s="276"/>
      <c r="FQ15" s="276"/>
      <c r="FR15" s="276"/>
      <c r="FS15" s="276"/>
      <c r="FT15" s="276"/>
      <c r="FU15" s="276"/>
      <c r="FV15" s="276"/>
      <c r="FW15" s="276"/>
      <c r="FX15" s="276"/>
      <c r="FY15" s="276"/>
      <c r="FZ15" s="276"/>
      <c r="GA15" s="276"/>
      <c r="GB15" s="276"/>
      <c r="GC15" s="276"/>
      <c r="GD15" s="276"/>
      <c r="GE15" s="276"/>
      <c r="GF15" s="276"/>
      <c r="GG15" s="276"/>
      <c r="GH15" s="276"/>
      <c r="GI15" s="276"/>
      <c r="GJ15" s="276"/>
      <c r="GK15" s="276"/>
      <c r="GL15" s="276"/>
      <c r="GM15" s="276"/>
      <c r="GN15" s="276"/>
      <c r="GO15" s="276"/>
      <c r="GP15" s="276"/>
      <c r="GQ15" s="276"/>
      <c r="GR15" s="276"/>
      <c r="GS15" s="276"/>
      <c r="GT15" s="276"/>
      <c r="GU15" s="276"/>
      <c r="GV15" s="276"/>
      <c r="GW15" s="276"/>
      <c r="GX15" s="276"/>
      <c r="GY15" s="276"/>
      <c r="GZ15" s="276"/>
      <c r="HA15" s="276"/>
      <c r="HB15" s="276"/>
      <c r="HC15" s="276"/>
      <c r="HD15" s="276"/>
      <c r="HE15" s="276"/>
      <c r="HF15" s="276"/>
      <c r="HG15" s="276"/>
      <c r="HH15" s="276"/>
      <c r="HI15" s="276"/>
      <c r="HJ15" s="276"/>
      <c r="HK15" s="276"/>
      <c r="HL15" s="276"/>
      <c r="HM15" s="276"/>
      <c r="HN15" s="276"/>
      <c r="HO15" s="276"/>
      <c r="HP15" s="276"/>
      <c r="HQ15" s="276"/>
      <c r="HR15" s="276"/>
      <c r="HS15" s="276"/>
      <c r="HT15" s="276"/>
      <c r="HU15" s="276"/>
      <c r="HV15" s="276"/>
      <c r="HW15" s="276"/>
      <c r="HX15" s="276"/>
      <c r="HY15" s="276"/>
      <c r="HZ15" s="276"/>
      <c r="IA15" s="276"/>
      <c r="IB15" s="276"/>
      <c r="IC15" s="276"/>
      <c r="ID15" s="276"/>
      <c r="IE15" s="276"/>
      <c r="IF15" s="276"/>
      <c r="IG15" s="276"/>
      <c r="IH15" s="276"/>
    </row>
    <row r="16" spans="1:242" ht="21.75" customHeight="1">
      <c r="A16" s="293"/>
      <c r="B16" s="293"/>
      <c r="C16" s="294"/>
      <c r="D16" s="294"/>
      <c r="E16" s="294"/>
      <c r="F16" s="294"/>
      <c r="G16" s="294"/>
      <c r="H16" s="294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  <c r="DE16" s="276"/>
      <c r="DF16" s="276"/>
      <c r="DG16" s="276"/>
      <c r="DH16" s="276"/>
      <c r="DI16" s="276"/>
      <c r="DJ16" s="276"/>
      <c r="DK16" s="276"/>
      <c r="DL16" s="276"/>
      <c r="DM16" s="276"/>
      <c r="DN16" s="276"/>
      <c r="DO16" s="276"/>
      <c r="DP16" s="276"/>
      <c r="DQ16" s="276"/>
      <c r="DR16" s="276"/>
      <c r="DS16" s="276"/>
      <c r="DT16" s="276"/>
      <c r="DU16" s="276"/>
      <c r="DV16" s="276"/>
      <c r="DW16" s="276"/>
      <c r="DX16" s="276"/>
      <c r="DY16" s="276"/>
      <c r="DZ16" s="276"/>
      <c r="EA16" s="276"/>
      <c r="EB16" s="276"/>
      <c r="EC16" s="276"/>
      <c r="ED16" s="276"/>
      <c r="EE16" s="276"/>
      <c r="EF16" s="276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6"/>
      <c r="ET16" s="276"/>
      <c r="EU16" s="276"/>
      <c r="EV16" s="276"/>
      <c r="EW16" s="276"/>
      <c r="EX16" s="276"/>
      <c r="EY16" s="276"/>
      <c r="EZ16" s="276"/>
      <c r="FA16" s="276"/>
      <c r="FB16" s="276"/>
      <c r="FC16" s="276"/>
      <c r="FD16" s="276"/>
      <c r="FE16" s="276"/>
      <c r="FF16" s="276"/>
      <c r="FG16" s="276"/>
      <c r="FH16" s="276"/>
      <c r="FI16" s="276"/>
      <c r="FJ16" s="276"/>
      <c r="FK16" s="276"/>
      <c r="FL16" s="276"/>
      <c r="FM16" s="276"/>
      <c r="FN16" s="276"/>
      <c r="FO16" s="276"/>
      <c r="FP16" s="276"/>
      <c r="FQ16" s="276"/>
      <c r="FR16" s="276"/>
      <c r="FS16" s="276"/>
      <c r="FT16" s="276"/>
      <c r="FU16" s="276"/>
      <c r="FV16" s="276"/>
      <c r="FW16" s="276"/>
      <c r="FX16" s="276"/>
      <c r="FY16" s="276"/>
      <c r="FZ16" s="276"/>
      <c r="GA16" s="276"/>
      <c r="GB16" s="276"/>
      <c r="GC16" s="276"/>
      <c r="GD16" s="276"/>
      <c r="GE16" s="276"/>
      <c r="GF16" s="276"/>
      <c r="GG16" s="276"/>
      <c r="GH16" s="276"/>
      <c r="GI16" s="276"/>
      <c r="GJ16" s="276"/>
      <c r="GK16" s="276"/>
      <c r="GL16" s="276"/>
      <c r="GM16" s="276"/>
      <c r="GN16" s="276"/>
      <c r="GO16" s="276"/>
      <c r="GP16" s="276"/>
      <c r="GQ16" s="276"/>
      <c r="GR16" s="276"/>
      <c r="GS16" s="276"/>
      <c r="GT16" s="276"/>
      <c r="GU16" s="276"/>
      <c r="GV16" s="276"/>
      <c r="GW16" s="276"/>
      <c r="GX16" s="276"/>
      <c r="GY16" s="276"/>
      <c r="GZ16" s="276"/>
      <c r="HA16" s="276"/>
      <c r="HB16" s="276"/>
      <c r="HC16" s="276"/>
      <c r="HD16" s="276"/>
      <c r="HE16" s="276"/>
      <c r="HF16" s="276"/>
      <c r="HG16" s="276"/>
      <c r="HH16" s="276"/>
      <c r="HI16" s="276"/>
      <c r="HJ16" s="276"/>
      <c r="HK16" s="276"/>
      <c r="HL16" s="276"/>
      <c r="HM16" s="276"/>
      <c r="HN16" s="276"/>
      <c r="HO16" s="276"/>
      <c r="HP16" s="276"/>
      <c r="HQ16" s="276"/>
      <c r="HR16" s="276"/>
      <c r="HS16" s="276"/>
      <c r="HT16" s="276"/>
      <c r="HU16" s="276"/>
      <c r="HV16" s="276"/>
      <c r="HW16" s="276"/>
      <c r="HX16" s="276"/>
      <c r="HY16" s="276"/>
      <c r="HZ16" s="276"/>
      <c r="IA16" s="276"/>
      <c r="IB16" s="276"/>
      <c r="IC16" s="276"/>
      <c r="ID16" s="276"/>
      <c r="IE16" s="276"/>
      <c r="IF16" s="276"/>
      <c r="IG16" s="276"/>
      <c r="IH16" s="276"/>
    </row>
    <row r="17" spans="1:242" ht="21.75" customHeight="1">
      <c r="A17" s="293"/>
      <c r="B17" s="293"/>
      <c r="C17" s="294"/>
      <c r="D17" s="294"/>
      <c r="E17" s="294"/>
      <c r="F17" s="295"/>
      <c r="G17" s="294"/>
      <c r="H17" s="294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6"/>
      <c r="DN17" s="276"/>
      <c r="DO17" s="276"/>
      <c r="DP17" s="276"/>
      <c r="DQ17" s="276"/>
      <c r="DR17" s="276"/>
      <c r="DS17" s="276"/>
      <c r="DT17" s="276"/>
      <c r="DU17" s="276"/>
      <c r="DV17" s="276"/>
      <c r="DW17" s="276"/>
      <c r="DX17" s="276"/>
      <c r="DY17" s="276"/>
      <c r="DZ17" s="276"/>
      <c r="EA17" s="276"/>
      <c r="EB17" s="276"/>
      <c r="EC17" s="276"/>
      <c r="ED17" s="276"/>
      <c r="EE17" s="276"/>
      <c r="EF17" s="276"/>
      <c r="EG17" s="276"/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6"/>
      <c r="ET17" s="276"/>
      <c r="EU17" s="276"/>
      <c r="EV17" s="276"/>
      <c r="EW17" s="276"/>
      <c r="EX17" s="276"/>
      <c r="EY17" s="276"/>
      <c r="EZ17" s="276"/>
      <c r="FA17" s="276"/>
      <c r="FB17" s="276"/>
      <c r="FC17" s="276"/>
      <c r="FD17" s="276"/>
      <c r="FE17" s="276"/>
      <c r="FF17" s="276"/>
      <c r="FG17" s="276"/>
      <c r="FH17" s="276"/>
      <c r="FI17" s="276"/>
      <c r="FJ17" s="276"/>
      <c r="FK17" s="276"/>
      <c r="FL17" s="276"/>
      <c r="FM17" s="276"/>
      <c r="FN17" s="276"/>
      <c r="FO17" s="276"/>
      <c r="FP17" s="276"/>
      <c r="FQ17" s="276"/>
      <c r="FR17" s="276"/>
      <c r="FS17" s="276"/>
      <c r="FT17" s="276"/>
      <c r="FU17" s="276"/>
      <c r="FV17" s="276"/>
      <c r="FW17" s="276"/>
      <c r="FX17" s="276"/>
      <c r="FY17" s="276"/>
      <c r="FZ17" s="276"/>
      <c r="GA17" s="276"/>
      <c r="GB17" s="276"/>
      <c r="GC17" s="276"/>
      <c r="GD17" s="276"/>
      <c r="GE17" s="276"/>
      <c r="GF17" s="276"/>
      <c r="GG17" s="276"/>
      <c r="GH17" s="276"/>
      <c r="GI17" s="276"/>
      <c r="GJ17" s="276"/>
      <c r="GK17" s="276"/>
      <c r="GL17" s="276"/>
      <c r="GM17" s="276"/>
      <c r="GN17" s="276"/>
      <c r="GO17" s="276"/>
      <c r="GP17" s="276"/>
      <c r="GQ17" s="276"/>
      <c r="GR17" s="276"/>
      <c r="GS17" s="276"/>
      <c r="GT17" s="276"/>
      <c r="GU17" s="276"/>
      <c r="GV17" s="276"/>
      <c r="GW17" s="276"/>
      <c r="GX17" s="276"/>
      <c r="GY17" s="276"/>
      <c r="GZ17" s="276"/>
      <c r="HA17" s="276"/>
      <c r="HB17" s="276"/>
      <c r="HC17" s="276"/>
      <c r="HD17" s="276"/>
      <c r="HE17" s="276"/>
      <c r="HF17" s="276"/>
      <c r="HG17" s="276"/>
      <c r="HH17" s="276"/>
      <c r="HI17" s="276"/>
      <c r="HJ17" s="276"/>
      <c r="HK17" s="276"/>
      <c r="HL17" s="276"/>
      <c r="HM17" s="276"/>
      <c r="HN17" s="276"/>
      <c r="HO17" s="276"/>
      <c r="HP17" s="276"/>
      <c r="HQ17" s="276"/>
      <c r="HR17" s="276"/>
      <c r="HS17" s="276"/>
      <c r="HT17" s="276"/>
      <c r="HU17" s="276"/>
      <c r="HV17" s="276"/>
      <c r="HW17" s="276"/>
      <c r="HX17" s="276"/>
      <c r="HY17" s="276"/>
      <c r="HZ17" s="276"/>
      <c r="IA17" s="276"/>
      <c r="IB17" s="276"/>
      <c r="IC17" s="276"/>
      <c r="ID17" s="276"/>
      <c r="IE17" s="276"/>
      <c r="IF17" s="276"/>
      <c r="IG17" s="276"/>
      <c r="IH17" s="276"/>
    </row>
    <row r="18" spans="1:242" ht="21.75" customHeight="1">
      <c r="A18" s="293"/>
      <c r="B18" s="293"/>
      <c r="C18" s="294"/>
      <c r="D18" s="294"/>
      <c r="E18" s="295"/>
      <c r="F18" s="294"/>
      <c r="G18" s="294"/>
      <c r="H18" s="294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  <c r="DE18" s="276"/>
      <c r="DF18" s="276"/>
      <c r="DG18" s="276"/>
      <c r="DH18" s="276"/>
      <c r="DI18" s="276"/>
      <c r="DJ18" s="276"/>
      <c r="DK18" s="276"/>
      <c r="DL18" s="276"/>
      <c r="DM18" s="276"/>
      <c r="DN18" s="276"/>
      <c r="DO18" s="276"/>
      <c r="DP18" s="276"/>
      <c r="DQ18" s="276"/>
      <c r="DR18" s="276"/>
      <c r="DS18" s="276"/>
      <c r="DT18" s="276"/>
      <c r="DU18" s="276"/>
      <c r="DV18" s="276"/>
      <c r="DW18" s="276"/>
      <c r="DX18" s="276"/>
      <c r="DY18" s="276"/>
      <c r="DZ18" s="276"/>
      <c r="EA18" s="276"/>
      <c r="EB18" s="276"/>
      <c r="EC18" s="276"/>
      <c r="ED18" s="276"/>
      <c r="EE18" s="276"/>
      <c r="EF18" s="276"/>
      <c r="EG18" s="276"/>
      <c r="EH18" s="276"/>
      <c r="EI18" s="276"/>
      <c r="EJ18" s="276"/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6"/>
      <c r="EZ18" s="276"/>
      <c r="FA18" s="276"/>
      <c r="FB18" s="276"/>
      <c r="FC18" s="276"/>
      <c r="FD18" s="276"/>
      <c r="FE18" s="276"/>
      <c r="FF18" s="276"/>
      <c r="FG18" s="276"/>
      <c r="FH18" s="276"/>
      <c r="FI18" s="276"/>
      <c r="FJ18" s="276"/>
      <c r="FK18" s="276"/>
      <c r="FL18" s="276"/>
      <c r="FM18" s="276"/>
      <c r="FN18" s="276"/>
      <c r="FO18" s="276"/>
      <c r="FP18" s="276"/>
      <c r="FQ18" s="276"/>
      <c r="FR18" s="276"/>
      <c r="FS18" s="276"/>
      <c r="FT18" s="276"/>
      <c r="FU18" s="276"/>
      <c r="FV18" s="276"/>
      <c r="FW18" s="276"/>
      <c r="FX18" s="276"/>
      <c r="FY18" s="276"/>
      <c r="FZ18" s="276"/>
      <c r="GA18" s="276"/>
      <c r="GB18" s="276"/>
      <c r="GC18" s="276"/>
      <c r="GD18" s="276"/>
      <c r="GE18" s="276"/>
      <c r="GF18" s="276"/>
      <c r="GG18" s="276"/>
      <c r="GH18" s="276"/>
      <c r="GI18" s="276"/>
      <c r="GJ18" s="276"/>
      <c r="GK18" s="276"/>
      <c r="GL18" s="276"/>
      <c r="GM18" s="276"/>
      <c r="GN18" s="276"/>
      <c r="GO18" s="276"/>
      <c r="GP18" s="276"/>
      <c r="GQ18" s="276"/>
      <c r="GR18" s="276"/>
      <c r="GS18" s="276"/>
      <c r="GT18" s="276"/>
      <c r="GU18" s="276"/>
      <c r="GV18" s="276"/>
      <c r="GW18" s="276"/>
      <c r="GX18" s="276"/>
      <c r="GY18" s="276"/>
      <c r="GZ18" s="276"/>
      <c r="HA18" s="276"/>
      <c r="HB18" s="276"/>
      <c r="HC18" s="276"/>
      <c r="HD18" s="276"/>
      <c r="HE18" s="276"/>
      <c r="HF18" s="276"/>
      <c r="HG18" s="276"/>
      <c r="HH18" s="276"/>
      <c r="HI18" s="276"/>
      <c r="HJ18" s="276"/>
      <c r="HK18" s="276"/>
      <c r="HL18" s="276"/>
      <c r="HM18" s="276"/>
      <c r="HN18" s="276"/>
      <c r="HO18" s="276"/>
      <c r="HP18" s="276"/>
      <c r="HQ18" s="276"/>
      <c r="HR18" s="276"/>
      <c r="HS18" s="276"/>
      <c r="HT18" s="276"/>
      <c r="HU18" s="276"/>
      <c r="HV18" s="276"/>
      <c r="HW18" s="276"/>
      <c r="HX18" s="276"/>
      <c r="HY18" s="276"/>
      <c r="HZ18" s="276"/>
      <c r="IA18" s="276"/>
      <c r="IB18" s="276"/>
      <c r="IC18" s="276"/>
      <c r="ID18" s="276"/>
      <c r="IE18" s="276"/>
      <c r="IF18" s="276"/>
      <c r="IG18" s="276"/>
      <c r="IH18" s="276"/>
    </row>
    <row r="19" spans="1:242" ht="12.75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76"/>
      <c r="DL19" s="276"/>
      <c r="DM19" s="276"/>
      <c r="DN19" s="276"/>
      <c r="DO19" s="276"/>
      <c r="DP19" s="276"/>
      <c r="DQ19" s="276"/>
      <c r="DR19" s="276"/>
      <c r="DS19" s="276"/>
      <c r="DT19" s="276"/>
      <c r="DU19" s="276"/>
      <c r="DV19" s="276"/>
      <c r="DW19" s="276"/>
      <c r="DX19" s="276"/>
      <c r="DY19" s="276"/>
      <c r="DZ19" s="276"/>
      <c r="EA19" s="276"/>
      <c r="EB19" s="276"/>
      <c r="EC19" s="276"/>
      <c r="ED19" s="276"/>
      <c r="EE19" s="276"/>
      <c r="EF19" s="276"/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  <c r="EQ19" s="276"/>
      <c r="ER19" s="276"/>
      <c r="ES19" s="276"/>
      <c r="ET19" s="276"/>
      <c r="EU19" s="276"/>
      <c r="EV19" s="276"/>
      <c r="EW19" s="276"/>
      <c r="EX19" s="276"/>
      <c r="EY19" s="276"/>
      <c r="EZ19" s="276"/>
      <c r="FA19" s="276"/>
      <c r="FB19" s="276"/>
      <c r="FC19" s="276"/>
      <c r="FD19" s="276"/>
      <c r="FE19" s="276"/>
      <c r="FF19" s="276"/>
      <c r="FG19" s="276"/>
      <c r="FH19" s="276"/>
      <c r="FI19" s="276"/>
      <c r="FJ19" s="276"/>
      <c r="FK19" s="276"/>
      <c r="FL19" s="276"/>
      <c r="FM19" s="276"/>
      <c r="FN19" s="276"/>
      <c r="FO19" s="276"/>
      <c r="FP19" s="276"/>
      <c r="FQ19" s="276"/>
      <c r="FR19" s="276"/>
      <c r="FS19" s="276"/>
      <c r="FT19" s="276"/>
      <c r="FU19" s="276"/>
      <c r="FV19" s="276"/>
      <c r="FW19" s="276"/>
      <c r="FX19" s="276"/>
      <c r="FY19" s="276"/>
      <c r="FZ19" s="276"/>
      <c r="GA19" s="276"/>
      <c r="GB19" s="276"/>
      <c r="GC19" s="276"/>
      <c r="GD19" s="276"/>
      <c r="GE19" s="276"/>
      <c r="GF19" s="276"/>
      <c r="GG19" s="276"/>
      <c r="GH19" s="276"/>
      <c r="GI19" s="276"/>
      <c r="GJ19" s="276"/>
      <c r="GK19" s="276"/>
      <c r="GL19" s="276"/>
      <c r="GM19" s="276"/>
      <c r="GN19" s="276"/>
      <c r="GO19" s="276"/>
      <c r="GP19" s="276"/>
      <c r="GQ19" s="276"/>
      <c r="GR19" s="276"/>
      <c r="GS19" s="276"/>
      <c r="GT19" s="276"/>
      <c r="GU19" s="276"/>
      <c r="GV19" s="276"/>
      <c r="GW19" s="276"/>
      <c r="GX19" s="276"/>
      <c r="GY19" s="276"/>
      <c r="GZ19" s="276"/>
      <c r="HA19" s="276"/>
      <c r="HB19" s="276"/>
      <c r="HC19" s="276"/>
      <c r="HD19" s="276"/>
      <c r="HE19" s="276"/>
      <c r="HF19" s="276"/>
      <c r="HG19" s="276"/>
      <c r="HH19" s="276"/>
      <c r="HI19" s="276"/>
      <c r="HJ19" s="276"/>
      <c r="HK19" s="276"/>
      <c r="HL19" s="276"/>
      <c r="HM19" s="276"/>
      <c r="HN19" s="276"/>
      <c r="HO19" s="276"/>
      <c r="HP19" s="276"/>
      <c r="HQ19" s="276"/>
      <c r="HR19" s="276"/>
      <c r="HS19" s="276"/>
      <c r="HT19" s="276"/>
      <c r="HU19" s="276"/>
      <c r="HV19" s="276"/>
      <c r="HW19" s="276"/>
      <c r="HX19" s="276"/>
      <c r="HY19" s="276"/>
      <c r="HZ19" s="276"/>
      <c r="IA19" s="276"/>
      <c r="IB19" s="276"/>
      <c r="IC19" s="276"/>
      <c r="ID19" s="276"/>
      <c r="IE19" s="276"/>
      <c r="IF19" s="276"/>
      <c r="IG19" s="276"/>
      <c r="IH19" s="276"/>
    </row>
    <row r="20" spans="1:242" s="273" customFormat="1" ht="12.75">
      <c r="A20" s="272" t="s">
        <v>497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  <c r="GN20" s="272"/>
      <c r="GO20" s="272"/>
      <c r="GP20" s="272"/>
      <c r="GQ20" s="272"/>
      <c r="GR20" s="272"/>
      <c r="GS20" s="272"/>
      <c r="GT20" s="272"/>
      <c r="GU20" s="272"/>
      <c r="GV20" s="272"/>
      <c r="GW20" s="272"/>
      <c r="GX20" s="272"/>
      <c r="GY20" s="272"/>
      <c r="GZ20" s="272"/>
      <c r="HA20" s="272"/>
      <c r="HB20" s="272"/>
      <c r="HC20" s="272"/>
      <c r="HD20" s="272"/>
      <c r="HE20" s="272"/>
      <c r="HF20" s="272"/>
      <c r="HG20" s="272"/>
      <c r="HH20" s="272"/>
      <c r="HI20" s="272"/>
      <c r="HJ20" s="272"/>
      <c r="HK20" s="272"/>
      <c r="HL20" s="272"/>
      <c r="HM20" s="272"/>
      <c r="HN20" s="272"/>
      <c r="HO20" s="272"/>
      <c r="HP20" s="272"/>
      <c r="HQ20" s="272"/>
      <c r="HR20" s="272"/>
      <c r="HS20" s="272"/>
      <c r="HT20" s="272"/>
      <c r="HU20" s="272"/>
      <c r="HV20" s="272"/>
      <c r="HW20" s="272"/>
      <c r="HX20" s="272"/>
      <c r="HY20" s="272"/>
      <c r="HZ20" s="272"/>
      <c r="IA20" s="272"/>
      <c r="IB20" s="272"/>
      <c r="IC20" s="272"/>
      <c r="ID20" s="272"/>
      <c r="IE20" s="272"/>
      <c r="IF20" s="272"/>
      <c r="IG20" s="272"/>
      <c r="IH20" s="272"/>
    </row>
    <row r="21" spans="1:242" ht="30.75" customHeight="1">
      <c r="A21" s="344" t="s">
        <v>498</v>
      </c>
      <c r="B21" s="344"/>
      <c r="C21" s="344"/>
      <c r="D21" s="274"/>
      <c r="E21" s="274"/>
      <c r="F21" s="274"/>
      <c r="G21" s="162" t="s">
        <v>315</v>
      </c>
      <c r="H21" s="343" t="s">
        <v>316</v>
      </c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  <c r="DK21" s="276"/>
      <c r="DL21" s="276"/>
      <c r="DM21" s="276"/>
      <c r="DN21" s="276"/>
      <c r="DO21" s="276"/>
      <c r="DP21" s="276"/>
      <c r="DQ21" s="276"/>
      <c r="DR21" s="276"/>
      <c r="DS21" s="276"/>
      <c r="DT21" s="276"/>
      <c r="DU21" s="276"/>
      <c r="DV21" s="276"/>
      <c r="DW21" s="276"/>
      <c r="DX21" s="276"/>
      <c r="DY21" s="276"/>
      <c r="DZ21" s="276"/>
      <c r="EA21" s="276"/>
      <c r="EB21" s="276"/>
      <c r="EC21" s="276"/>
      <c r="ED21" s="276"/>
      <c r="EE21" s="276"/>
      <c r="EF21" s="276"/>
      <c r="EG21" s="276"/>
      <c r="EH21" s="276"/>
      <c r="EI21" s="276"/>
      <c r="EJ21" s="276"/>
      <c r="EK21" s="276"/>
      <c r="EL21" s="276"/>
      <c r="EM21" s="276"/>
      <c r="EN21" s="276"/>
      <c r="EO21" s="276"/>
      <c r="EP21" s="276"/>
      <c r="EQ21" s="276"/>
      <c r="ER21" s="276"/>
      <c r="ES21" s="276"/>
      <c r="ET21" s="276"/>
      <c r="EU21" s="276"/>
      <c r="EV21" s="276"/>
      <c r="EW21" s="276"/>
      <c r="EX21" s="276"/>
      <c r="EY21" s="276"/>
      <c r="EZ21" s="276"/>
      <c r="FA21" s="276"/>
      <c r="FB21" s="276"/>
      <c r="FC21" s="276"/>
      <c r="FD21" s="276"/>
      <c r="FE21" s="276"/>
      <c r="FF21" s="276"/>
      <c r="FG21" s="276"/>
      <c r="FH21" s="276"/>
      <c r="FI21" s="276"/>
      <c r="FJ21" s="276"/>
      <c r="FK21" s="276"/>
      <c r="FL21" s="276"/>
      <c r="FM21" s="276"/>
      <c r="FN21" s="276"/>
      <c r="FO21" s="276"/>
      <c r="FP21" s="276"/>
      <c r="FQ21" s="276"/>
      <c r="FR21" s="276"/>
      <c r="FS21" s="276"/>
      <c r="FT21" s="276"/>
      <c r="FU21" s="276"/>
      <c r="FV21" s="276"/>
      <c r="FW21" s="276"/>
      <c r="FX21" s="276"/>
      <c r="FY21" s="276"/>
      <c r="FZ21" s="276"/>
      <c r="GA21" s="276"/>
      <c r="GB21" s="276"/>
      <c r="GC21" s="276"/>
      <c r="GD21" s="276"/>
      <c r="GE21" s="276"/>
      <c r="GF21" s="276"/>
      <c r="GG21" s="276"/>
      <c r="GH21" s="276"/>
      <c r="GI21" s="276"/>
      <c r="GJ21" s="276"/>
      <c r="GK21" s="276"/>
      <c r="GL21" s="276"/>
      <c r="GM21" s="276"/>
      <c r="GN21" s="276"/>
      <c r="GO21" s="276"/>
      <c r="GP21" s="276"/>
      <c r="GQ21" s="276"/>
      <c r="GR21" s="276"/>
      <c r="GS21" s="276"/>
      <c r="GT21" s="276"/>
      <c r="GU21" s="276"/>
      <c r="GV21" s="276"/>
      <c r="GW21" s="276"/>
      <c r="GX21" s="276"/>
      <c r="GY21" s="276"/>
      <c r="GZ21" s="276"/>
      <c r="HA21" s="276"/>
      <c r="HB21" s="276"/>
      <c r="HC21" s="276"/>
      <c r="HD21" s="276"/>
      <c r="HE21" s="276"/>
      <c r="HF21" s="276"/>
      <c r="HG21" s="276"/>
      <c r="HH21" s="276"/>
      <c r="HI21" s="276"/>
      <c r="HJ21" s="276"/>
      <c r="HK21" s="276"/>
      <c r="HL21" s="276"/>
      <c r="HM21" s="276"/>
      <c r="HN21" s="276"/>
      <c r="HO21" s="276"/>
      <c r="HP21" s="276"/>
      <c r="HQ21" s="276"/>
      <c r="HR21" s="276"/>
      <c r="HS21" s="276"/>
      <c r="HT21" s="276"/>
      <c r="HU21" s="276"/>
      <c r="HV21" s="276"/>
      <c r="HW21" s="276"/>
      <c r="HX21" s="276"/>
      <c r="HY21" s="276"/>
      <c r="HZ21" s="276"/>
      <c r="IA21" s="276"/>
      <c r="IB21" s="276"/>
      <c r="IC21" s="276"/>
      <c r="ID21" s="276"/>
      <c r="IE21" s="276"/>
      <c r="IF21" s="276"/>
      <c r="IG21" s="276"/>
      <c r="IH21" s="276"/>
    </row>
    <row r="22" spans="1:242" ht="12.75">
      <c r="A22" s="274" t="s">
        <v>499</v>
      </c>
      <c r="B22" s="274"/>
      <c r="C22" s="274"/>
      <c r="D22" s="274"/>
      <c r="E22" s="274"/>
      <c r="F22" s="274"/>
      <c r="G22" s="275">
        <v>0</v>
      </c>
      <c r="H22" s="339">
        <v>0</v>
      </c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6"/>
      <c r="DE22" s="276"/>
      <c r="DF22" s="276"/>
      <c r="DG22" s="276"/>
      <c r="DH22" s="276"/>
      <c r="DI22" s="276"/>
      <c r="DJ22" s="276"/>
      <c r="DK22" s="276"/>
      <c r="DL22" s="276"/>
      <c r="DM22" s="276"/>
      <c r="DN22" s="276"/>
      <c r="DO22" s="276"/>
      <c r="DP22" s="276"/>
      <c r="DQ22" s="276"/>
      <c r="DR22" s="276"/>
      <c r="DS22" s="276"/>
      <c r="DT22" s="276"/>
      <c r="DU22" s="276"/>
      <c r="DV22" s="276"/>
      <c r="DW22" s="276"/>
      <c r="DX22" s="276"/>
      <c r="DY22" s="276"/>
      <c r="DZ22" s="276"/>
      <c r="EA22" s="276"/>
      <c r="EB22" s="276"/>
      <c r="EC22" s="276"/>
      <c r="ED22" s="276"/>
      <c r="EE22" s="276"/>
      <c r="EF22" s="276"/>
      <c r="EG22" s="276"/>
      <c r="EH22" s="276"/>
      <c r="EI22" s="276"/>
      <c r="EJ22" s="276"/>
      <c r="EK22" s="276"/>
      <c r="EL22" s="276"/>
      <c r="EM22" s="276"/>
      <c r="EN22" s="276"/>
      <c r="EO22" s="276"/>
      <c r="EP22" s="276"/>
      <c r="EQ22" s="276"/>
      <c r="ER22" s="276"/>
      <c r="ES22" s="276"/>
      <c r="ET22" s="276"/>
      <c r="EU22" s="276"/>
      <c r="EV22" s="276"/>
      <c r="EW22" s="276"/>
      <c r="EX22" s="276"/>
      <c r="EY22" s="276"/>
      <c r="EZ22" s="276"/>
      <c r="FA22" s="276"/>
      <c r="FB22" s="276"/>
      <c r="FC22" s="276"/>
      <c r="FD22" s="276"/>
      <c r="FE22" s="276"/>
      <c r="FF22" s="276"/>
      <c r="FG22" s="276"/>
      <c r="FH22" s="276"/>
      <c r="FI22" s="276"/>
      <c r="FJ22" s="276"/>
      <c r="FK22" s="276"/>
      <c r="FL22" s="276"/>
      <c r="FM22" s="276"/>
      <c r="FN22" s="276"/>
      <c r="FO22" s="276"/>
      <c r="FP22" s="276"/>
      <c r="FQ22" s="276"/>
      <c r="FR22" s="276"/>
      <c r="FS22" s="276"/>
      <c r="FT22" s="276"/>
      <c r="FU22" s="276"/>
      <c r="FV22" s="276"/>
      <c r="FW22" s="276"/>
      <c r="FX22" s="276"/>
      <c r="FY22" s="276"/>
      <c r="FZ22" s="276"/>
      <c r="GA22" s="276"/>
      <c r="GB22" s="276"/>
      <c r="GC22" s="276"/>
      <c r="GD22" s="276"/>
      <c r="GE22" s="276"/>
      <c r="GF22" s="276"/>
      <c r="GG22" s="276"/>
      <c r="GH22" s="276"/>
      <c r="GI22" s="276"/>
      <c r="GJ22" s="276"/>
      <c r="GK22" s="276"/>
      <c r="GL22" s="276"/>
      <c r="GM22" s="276"/>
      <c r="GN22" s="276"/>
      <c r="GO22" s="276"/>
      <c r="GP22" s="276"/>
      <c r="GQ22" s="276"/>
      <c r="GR22" s="276"/>
      <c r="GS22" s="276"/>
      <c r="GT22" s="276"/>
      <c r="GU22" s="276"/>
      <c r="GV22" s="276"/>
      <c r="GW22" s="276"/>
      <c r="GX22" s="276"/>
      <c r="GY22" s="276"/>
      <c r="GZ22" s="276"/>
      <c r="HA22" s="276"/>
      <c r="HB22" s="276"/>
      <c r="HC22" s="276"/>
      <c r="HD22" s="276"/>
      <c r="HE22" s="276"/>
      <c r="HF22" s="276"/>
      <c r="HG22" s="276"/>
      <c r="HH22" s="276"/>
      <c r="HI22" s="276"/>
      <c r="HJ22" s="276"/>
      <c r="HK22" s="276"/>
      <c r="HL22" s="276"/>
      <c r="HM22" s="276"/>
      <c r="HN22" s="276"/>
      <c r="HO22" s="276"/>
      <c r="HP22" s="276"/>
      <c r="HQ22" s="276"/>
      <c r="HR22" s="276"/>
      <c r="HS22" s="276"/>
      <c r="HT22" s="276"/>
      <c r="HU22" s="276"/>
      <c r="HV22" s="276"/>
      <c r="HW22" s="276"/>
      <c r="HX22" s="276"/>
      <c r="HY22" s="276"/>
      <c r="HZ22" s="276"/>
      <c r="IA22" s="276"/>
      <c r="IB22" s="276"/>
      <c r="IC22" s="276"/>
      <c r="ID22" s="276"/>
      <c r="IE22" s="276"/>
      <c r="IF22" s="276"/>
      <c r="IG22" s="276"/>
      <c r="IH22" s="276"/>
    </row>
    <row r="23" spans="1:242" ht="12.75">
      <c r="A23" s="274" t="s">
        <v>500</v>
      </c>
      <c r="B23" s="274"/>
      <c r="C23" s="274"/>
      <c r="D23" s="274"/>
      <c r="E23" s="274"/>
      <c r="F23" s="274"/>
      <c r="G23" s="275">
        <v>0</v>
      </c>
      <c r="H23" s="339">
        <v>0</v>
      </c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276"/>
      <c r="DP23" s="276"/>
      <c r="DQ23" s="276"/>
      <c r="DR23" s="276"/>
      <c r="DS23" s="276"/>
      <c r="DT23" s="276"/>
      <c r="DU23" s="276"/>
      <c r="DV23" s="276"/>
      <c r="DW23" s="276"/>
      <c r="DX23" s="276"/>
      <c r="DY23" s="276"/>
      <c r="DZ23" s="276"/>
      <c r="EA23" s="276"/>
      <c r="EB23" s="276"/>
      <c r="EC23" s="276"/>
      <c r="ED23" s="276"/>
      <c r="EE23" s="276"/>
      <c r="EF23" s="276"/>
      <c r="EG23" s="276"/>
      <c r="EH23" s="276"/>
      <c r="EI23" s="276"/>
      <c r="EJ23" s="276"/>
      <c r="EK23" s="276"/>
      <c r="EL23" s="276"/>
      <c r="EM23" s="276"/>
      <c r="EN23" s="276"/>
      <c r="EO23" s="276"/>
      <c r="EP23" s="276"/>
      <c r="EQ23" s="276"/>
      <c r="ER23" s="276"/>
      <c r="ES23" s="276"/>
      <c r="ET23" s="276"/>
      <c r="EU23" s="276"/>
      <c r="EV23" s="276"/>
      <c r="EW23" s="276"/>
      <c r="EX23" s="276"/>
      <c r="EY23" s="276"/>
      <c r="EZ23" s="276"/>
      <c r="FA23" s="276"/>
      <c r="FB23" s="276"/>
      <c r="FC23" s="276"/>
      <c r="FD23" s="276"/>
      <c r="FE23" s="276"/>
      <c r="FF23" s="276"/>
      <c r="FG23" s="276"/>
      <c r="FH23" s="276"/>
      <c r="FI23" s="276"/>
      <c r="FJ23" s="276"/>
      <c r="FK23" s="276"/>
      <c r="FL23" s="276"/>
      <c r="FM23" s="276"/>
      <c r="FN23" s="276"/>
      <c r="FO23" s="276"/>
      <c r="FP23" s="276"/>
      <c r="FQ23" s="276"/>
      <c r="FR23" s="276"/>
      <c r="FS23" s="276"/>
      <c r="FT23" s="276"/>
      <c r="FU23" s="276"/>
      <c r="FV23" s="276"/>
      <c r="FW23" s="276"/>
      <c r="FX23" s="276"/>
      <c r="FY23" s="276"/>
      <c r="FZ23" s="276"/>
      <c r="GA23" s="276"/>
      <c r="GB23" s="276"/>
      <c r="GC23" s="276"/>
      <c r="GD23" s="276"/>
      <c r="GE23" s="276"/>
      <c r="GF23" s="276"/>
      <c r="GG23" s="276"/>
      <c r="GH23" s="276"/>
      <c r="GI23" s="276"/>
      <c r="GJ23" s="276"/>
      <c r="GK23" s="276"/>
      <c r="GL23" s="276"/>
      <c r="GM23" s="276"/>
      <c r="GN23" s="276"/>
      <c r="GO23" s="276"/>
      <c r="GP23" s="276"/>
      <c r="GQ23" s="276"/>
      <c r="GR23" s="276"/>
      <c r="GS23" s="276"/>
      <c r="GT23" s="276"/>
      <c r="GU23" s="276"/>
      <c r="GV23" s="276"/>
      <c r="GW23" s="276"/>
      <c r="GX23" s="276"/>
      <c r="GY23" s="276"/>
      <c r="GZ23" s="276"/>
      <c r="HA23" s="276"/>
      <c r="HB23" s="276"/>
      <c r="HC23" s="276"/>
      <c r="HD23" s="276"/>
      <c r="HE23" s="276"/>
      <c r="HF23" s="276"/>
      <c r="HG23" s="276"/>
      <c r="HH23" s="276"/>
      <c r="HI23" s="276"/>
      <c r="HJ23" s="276"/>
      <c r="HK23" s="276"/>
      <c r="HL23" s="276"/>
      <c r="HM23" s="276"/>
      <c r="HN23" s="276"/>
      <c r="HO23" s="276"/>
      <c r="HP23" s="276"/>
      <c r="HQ23" s="276"/>
      <c r="HR23" s="276"/>
      <c r="HS23" s="276"/>
      <c r="HT23" s="276"/>
      <c r="HU23" s="276"/>
      <c r="HV23" s="276"/>
      <c r="HW23" s="276"/>
      <c r="HX23" s="276"/>
      <c r="HY23" s="276"/>
      <c r="HZ23" s="276"/>
      <c r="IA23" s="276"/>
      <c r="IB23" s="276"/>
      <c r="IC23" s="276"/>
      <c r="ID23" s="276"/>
      <c r="IE23" s="276"/>
      <c r="IF23" s="276"/>
      <c r="IG23" s="276"/>
      <c r="IH23" s="276"/>
    </row>
    <row r="24" spans="1:242" ht="12.75">
      <c r="A24" s="274" t="s">
        <v>501</v>
      </c>
      <c r="B24" s="274"/>
      <c r="C24" s="274"/>
      <c r="D24" s="274"/>
      <c r="E24" s="274"/>
      <c r="F24" s="274"/>
      <c r="G24" s="275">
        <v>0</v>
      </c>
      <c r="H24" s="339">
        <v>0</v>
      </c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6"/>
      <c r="DN24" s="276"/>
      <c r="DO24" s="276"/>
      <c r="DP24" s="276"/>
      <c r="DQ24" s="276"/>
      <c r="DR24" s="276"/>
      <c r="DS24" s="276"/>
      <c r="DT24" s="276"/>
      <c r="DU24" s="276"/>
      <c r="DV24" s="276"/>
      <c r="DW24" s="276"/>
      <c r="DX24" s="276"/>
      <c r="DY24" s="276"/>
      <c r="DZ24" s="276"/>
      <c r="EA24" s="276"/>
      <c r="EB24" s="276"/>
      <c r="EC24" s="276"/>
      <c r="ED24" s="276"/>
      <c r="EE24" s="276"/>
      <c r="EF24" s="276"/>
      <c r="EG24" s="276"/>
      <c r="EH24" s="276"/>
      <c r="EI24" s="276"/>
      <c r="EJ24" s="276"/>
      <c r="EK24" s="276"/>
      <c r="EL24" s="276"/>
      <c r="EM24" s="276"/>
      <c r="EN24" s="276"/>
      <c r="EO24" s="276"/>
      <c r="EP24" s="276"/>
      <c r="EQ24" s="276"/>
      <c r="ER24" s="276"/>
      <c r="ES24" s="276"/>
      <c r="ET24" s="276"/>
      <c r="EU24" s="276"/>
      <c r="EV24" s="276"/>
      <c r="EW24" s="276"/>
      <c r="EX24" s="276"/>
      <c r="EY24" s="276"/>
      <c r="EZ24" s="276"/>
      <c r="FA24" s="276"/>
      <c r="FB24" s="276"/>
      <c r="FC24" s="276"/>
      <c r="FD24" s="276"/>
      <c r="FE24" s="276"/>
      <c r="FF24" s="276"/>
      <c r="FG24" s="276"/>
      <c r="FH24" s="276"/>
      <c r="FI24" s="276"/>
      <c r="FJ24" s="276"/>
      <c r="FK24" s="276"/>
      <c r="FL24" s="276"/>
      <c r="FM24" s="276"/>
      <c r="FN24" s="276"/>
      <c r="FO24" s="276"/>
      <c r="FP24" s="276"/>
      <c r="FQ24" s="276"/>
      <c r="FR24" s="276"/>
      <c r="FS24" s="276"/>
      <c r="FT24" s="276"/>
      <c r="FU24" s="276"/>
      <c r="FV24" s="276"/>
      <c r="FW24" s="276"/>
      <c r="FX24" s="276"/>
      <c r="FY24" s="276"/>
      <c r="FZ24" s="276"/>
      <c r="GA24" s="276"/>
      <c r="GB24" s="276"/>
      <c r="GC24" s="276"/>
      <c r="GD24" s="276"/>
      <c r="GE24" s="276"/>
      <c r="GF24" s="276"/>
      <c r="GG24" s="276"/>
      <c r="GH24" s="276"/>
      <c r="GI24" s="276"/>
      <c r="GJ24" s="276"/>
      <c r="GK24" s="276"/>
      <c r="GL24" s="276"/>
      <c r="GM24" s="276"/>
      <c r="GN24" s="276"/>
      <c r="GO24" s="276"/>
      <c r="GP24" s="276"/>
      <c r="GQ24" s="276"/>
      <c r="GR24" s="276"/>
      <c r="GS24" s="276"/>
      <c r="GT24" s="276"/>
      <c r="GU24" s="276"/>
      <c r="GV24" s="276"/>
      <c r="GW24" s="276"/>
      <c r="GX24" s="276"/>
      <c r="GY24" s="276"/>
      <c r="GZ24" s="276"/>
      <c r="HA24" s="276"/>
      <c r="HB24" s="276"/>
      <c r="HC24" s="276"/>
      <c r="HD24" s="276"/>
      <c r="HE24" s="276"/>
      <c r="HF24" s="276"/>
      <c r="HG24" s="276"/>
      <c r="HH24" s="276"/>
      <c r="HI24" s="276"/>
      <c r="HJ24" s="276"/>
      <c r="HK24" s="276"/>
      <c r="HL24" s="276"/>
      <c r="HM24" s="276"/>
      <c r="HN24" s="276"/>
      <c r="HO24" s="276"/>
      <c r="HP24" s="276"/>
      <c r="HQ24" s="276"/>
      <c r="HR24" s="276"/>
      <c r="HS24" s="276"/>
      <c r="HT24" s="276"/>
      <c r="HU24" s="276"/>
      <c r="HV24" s="276"/>
      <c r="HW24" s="276"/>
      <c r="HX24" s="276"/>
      <c r="HY24" s="276"/>
      <c r="HZ24" s="276"/>
      <c r="IA24" s="276"/>
      <c r="IB24" s="276"/>
      <c r="IC24" s="276"/>
      <c r="ID24" s="276"/>
      <c r="IE24" s="276"/>
      <c r="IF24" s="276"/>
      <c r="IG24" s="276"/>
      <c r="IH24" s="276"/>
    </row>
    <row r="25" spans="1:242" ht="12.75">
      <c r="A25" s="274" t="s">
        <v>502</v>
      </c>
      <c r="B25" s="274"/>
      <c r="C25" s="274"/>
      <c r="D25" s="274"/>
      <c r="E25" s="274"/>
      <c r="F25" s="274"/>
      <c r="G25" s="275">
        <v>0</v>
      </c>
      <c r="H25" s="339">
        <v>0</v>
      </c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6"/>
      <c r="DG25" s="276"/>
      <c r="DH25" s="276"/>
      <c r="DI25" s="276"/>
      <c r="DJ25" s="276"/>
      <c r="DK25" s="276"/>
      <c r="DL25" s="276"/>
      <c r="DM25" s="276"/>
      <c r="DN25" s="276"/>
      <c r="DO25" s="276"/>
      <c r="DP25" s="276"/>
      <c r="DQ25" s="276"/>
      <c r="DR25" s="276"/>
      <c r="DS25" s="276"/>
      <c r="DT25" s="276"/>
      <c r="DU25" s="276"/>
      <c r="DV25" s="276"/>
      <c r="DW25" s="276"/>
      <c r="DX25" s="276"/>
      <c r="DY25" s="276"/>
      <c r="DZ25" s="276"/>
      <c r="EA25" s="276"/>
      <c r="EB25" s="276"/>
      <c r="EC25" s="276"/>
      <c r="ED25" s="276"/>
      <c r="EE25" s="276"/>
      <c r="EF25" s="276"/>
      <c r="EG25" s="276"/>
      <c r="EH25" s="276"/>
      <c r="EI25" s="276"/>
      <c r="EJ25" s="276"/>
      <c r="EK25" s="276"/>
      <c r="EL25" s="276"/>
      <c r="EM25" s="276"/>
      <c r="EN25" s="276"/>
      <c r="EO25" s="276"/>
      <c r="EP25" s="276"/>
      <c r="EQ25" s="276"/>
      <c r="ER25" s="276"/>
      <c r="ES25" s="276"/>
      <c r="ET25" s="276"/>
      <c r="EU25" s="276"/>
      <c r="EV25" s="276"/>
      <c r="EW25" s="276"/>
      <c r="EX25" s="276"/>
      <c r="EY25" s="276"/>
      <c r="EZ25" s="276"/>
      <c r="FA25" s="276"/>
      <c r="FB25" s="276"/>
      <c r="FC25" s="276"/>
      <c r="FD25" s="276"/>
      <c r="FE25" s="276"/>
      <c r="FF25" s="276"/>
      <c r="FG25" s="276"/>
      <c r="FH25" s="276"/>
      <c r="FI25" s="276"/>
      <c r="FJ25" s="276"/>
      <c r="FK25" s="276"/>
      <c r="FL25" s="276"/>
      <c r="FM25" s="276"/>
      <c r="FN25" s="276"/>
      <c r="FO25" s="276"/>
      <c r="FP25" s="276"/>
      <c r="FQ25" s="276"/>
      <c r="FR25" s="276"/>
      <c r="FS25" s="276"/>
      <c r="FT25" s="276"/>
      <c r="FU25" s="276"/>
      <c r="FV25" s="276"/>
      <c r="FW25" s="276"/>
      <c r="FX25" s="276"/>
      <c r="FY25" s="276"/>
      <c r="FZ25" s="276"/>
      <c r="GA25" s="276"/>
      <c r="GB25" s="276"/>
      <c r="GC25" s="276"/>
      <c r="GD25" s="276"/>
      <c r="GE25" s="276"/>
      <c r="GF25" s="276"/>
      <c r="GG25" s="276"/>
      <c r="GH25" s="276"/>
      <c r="GI25" s="276"/>
      <c r="GJ25" s="276"/>
      <c r="GK25" s="276"/>
      <c r="GL25" s="276"/>
      <c r="GM25" s="276"/>
      <c r="GN25" s="276"/>
      <c r="GO25" s="276"/>
      <c r="GP25" s="276"/>
      <c r="GQ25" s="276"/>
      <c r="GR25" s="276"/>
      <c r="GS25" s="276"/>
      <c r="GT25" s="276"/>
      <c r="GU25" s="276"/>
      <c r="GV25" s="276"/>
      <c r="GW25" s="276"/>
      <c r="GX25" s="276"/>
      <c r="GY25" s="276"/>
      <c r="GZ25" s="276"/>
      <c r="HA25" s="276"/>
      <c r="HB25" s="276"/>
      <c r="HC25" s="276"/>
      <c r="HD25" s="276"/>
      <c r="HE25" s="276"/>
      <c r="HF25" s="276"/>
      <c r="HG25" s="276"/>
      <c r="HH25" s="276"/>
      <c r="HI25" s="276"/>
      <c r="HJ25" s="276"/>
      <c r="HK25" s="276"/>
      <c r="HL25" s="276"/>
      <c r="HM25" s="276"/>
      <c r="HN25" s="276"/>
      <c r="HO25" s="276"/>
      <c r="HP25" s="276"/>
      <c r="HQ25" s="276"/>
      <c r="HR25" s="276"/>
      <c r="HS25" s="276"/>
      <c r="HT25" s="276"/>
      <c r="HU25" s="276"/>
      <c r="HV25" s="276"/>
      <c r="HW25" s="276"/>
      <c r="HX25" s="276"/>
      <c r="HY25" s="276"/>
      <c r="HZ25" s="276"/>
      <c r="IA25" s="276"/>
      <c r="IB25" s="276"/>
      <c r="IC25" s="276"/>
      <c r="ID25" s="276"/>
      <c r="IE25" s="276"/>
      <c r="IF25" s="276"/>
      <c r="IG25" s="276"/>
      <c r="IH25" s="276"/>
    </row>
    <row r="26" spans="1:242" ht="12.75">
      <c r="A26" s="274" t="s">
        <v>503</v>
      </c>
      <c r="B26" s="274"/>
      <c r="C26" s="274"/>
      <c r="D26" s="274"/>
      <c r="E26" s="274"/>
      <c r="F26" s="274"/>
      <c r="G26" s="275">
        <v>0</v>
      </c>
      <c r="H26" s="339">
        <v>0</v>
      </c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6"/>
      <c r="DN26" s="276"/>
      <c r="DO26" s="276"/>
      <c r="DP26" s="276"/>
      <c r="DQ26" s="276"/>
      <c r="DR26" s="276"/>
      <c r="DS26" s="276"/>
      <c r="DT26" s="276"/>
      <c r="DU26" s="276"/>
      <c r="DV26" s="276"/>
      <c r="DW26" s="276"/>
      <c r="DX26" s="276"/>
      <c r="DY26" s="276"/>
      <c r="DZ26" s="276"/>
      <c r="EA26" s="276"/>
      <c r="EB26" s="276"/>
      <c r="EC26" s="276"/>
      <c r="ED26" s="276"/>
      <c r="EE26" s="276"/>
      <c r="EF26" s="276"/>
      <c r="EG26" s="276"/>
      <c r="EH26" s="276"/>
      <c r="EI26" s="276"/>
      <c r="EJ26" s="276"/>
      <c r="EK26" s="276"/>
      <c r="EL26" s="276"/>
      <c r="EM26" s="276"/>
      <c r="EN26" s="276"/>
      <c r="EO26" s="276"/>
      <c r="EP26" s="276"/>
      <c r="EQ26" s="276"/>
      <c r="ER26" s="276"/>
      <c r="ES26" s="276"/>
      <c r="ET26" s="276"/>
      <c r="EU26" s="276"/>
      <c r="EV26" s="276"/>
      <c r="EW26" s="276"/>
      <c r="EX26" s="276"/>
      <c r="EY26" s="276"/>
      <c r="EZ26" s="276"/>
      <c r="FA26" s="276"/>
      <c r="FB26" s="276"/>
      <c r="FC26" s="276"/>
      <c r="FD26" s="276"/>
      <c r="FE26" s="276"/>
      <c r="FF26" s="276"/>
      <c r="FG26" s="276"/>
      <c r="FH26" s="276"/>
      <c r="FI26" s="276"/>
      <c r="FJ26" s="276"/>
      <c r="FK26" s="276"/>
      <c r="FL26" s="276"/>
      <c r="FM26" s="276"/>
      <c r="FN26" s="276"/>
      <c r="FO26" s="276"/>
      <c r="FP26" s="276"/>
      <c r="FQ26" s="276"/>
      <c r="FR26" s="276"/>
      <c r="FS26" s="276"/>
      <c r="FT26" s="276"/>
      <c r="FU26" s="276"/>
      <c r="FV26" s="276"/>
      <c r="FW26" s="276"/>
      <c r="FX26" s="276"/>
      <c r="FY26" s="276"/>
      <c r="FZ26" s="276"/>
      <c r="GA26" s="276"/>
      <c r="GB26" s="276"/>
      <c r="GC26" s="276"/>
      <c r="GD26" s="276"/>
      <c r="GE26" s="276"/>
      <c r="GF26" s="276"/>
      <c r="GG26" s="276"/>
      <c r="GH26" s="276"/>
      <c r="GI26" s="276"/>
      <c r="GJ26" s="276"/>
      <c r="GK26" s="276"/>
      <c r="GL26" s="276"/>
      <c r="GM26" s="276"/>
      <c r="GN26" s="276"/>
      <c r="GO26" s="276"/>
      <c r="GP26" s="276"/>
      <c r="GQ26" s="276"/>
      <c r="GR26" s="276"/>
      <c r="GS26" s="276"/>
      <c r="GT26" s="276"/>
      <c r="GU26" s="276"/>
      <c r="GV26" s="276"/>
      <c r="GW26" s="276"/>
      <c r="GX26" s="276"/>
      <c r="GY26" s="276"/>
      <c r="GZ26" s="276"/>
      <c r="HA26" s="276"/>
      <c r="HB26" s="276"/>
      <c r="HC26" s="276"/>
      <c r="HD26" s="276"/>
      <c r="HE26" s="276"/>
      <c r="HF26" s="276"/>
      <c r="HG26" s="276"/>
      <c r="HH26" s="276"/>
      <c r="HI26" s="276"/>
      <c r="HJ26" s="276"/>
      <c r="HK26" s="276"/>
      <c r="HL26" s="276"/>
      <c r="HM26" s="276"/>
      <c r="HN26" s="276"/>
      <c r="HO26" s="276"/>
      <c r="HP26" s="276"/>
      <c r="HQ26" s="276"/>
      <c r="HR26" s="276"/>
      <c r="HS26" s="276"/>
      <c r="HT26" s="276"/>
      <c r="HU26" s="276"/>
      <c r="HV26" s="276"/>
      <c r="HW26" s="276"/>
      <c r="HX26" s="276"/>
      <c r="HY26" s="276"/>
      <c r="HZ26" s="276"/>
      <c r="IA26" s="276"/>
      <c r="IB26" s="276"/>
      <c r="IC26" s="276"/>
      <c r="ID26" s="276"/>
      <c r="IE26" s="276"/>
      <c r="IF26" s="276"/>
      <c r="IG26" s="276"/>
      <c r="IH26" s="276"/>
    </row>
    <row r="27" spans="1:242" ht="12.75">
      <c r="A27" s="274" t="s">
        <v>504</v>
      </c>
      <c r="B27" s="274"/>
      <c r="C27" s="274"/>
      <c r="D27" s="274"/>
      <c r="E27" s="274"/>
      <c r="F27" s="274"/>
      <c r="G27" s="275">
        <v>0</v>
      </c>
      <c r="H27" s="339">
        <v>0</v>
      </c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6"/>
      <c r="DK27" s="276"/>
      <c r="DL27" s="276"/>
      <c r="DM27" s="276"/>
      <c r="DN27" s="276"/>
      <c r="DO27" s="276"/>
      <c r="DP27" s="276"/>
      <c r="DQ27" s="276"/>
      <c r="DR27" s="276"/>
      <c r="DS27" s="276"/>
      <c r="DT27" s="276"/>
      <c r="DU27" s="276"/>
      <c r="DV27" s="276"/>
      <c r="DW27" s="276"/>
      <c r="DX27" s="276"/>
      <c r="DY27" s="276"/>
      <c r="DZ27" s="276"/>
      <c r="EA27" s="276"/>
      <c r="EB27" s="276"/>
      <c r="EC27" s="276"/>
      <c r="ED27" s="276"/>
      <c r="EE27" s="276"/>
      <c r="EF27" s="276"/>
      <c r="EG27" s="276"/>
      <c r="EH27" s="276"/>
      <c r="EI27" s="276"/>
      <c r="EJ27" s="276"/>
      <c r="EK27" s="276"/>
      <c r="EL27" s="276"/>
      <c r="EM27" s="276"/>
      <c r="EN27" s="276"/>
      <c r="EO27" s="276"/>
      <c r="EP27" s="276"/>
      <c r="EQ27" s="276"/>
      <c r="ER27" s="276"/>
      <c r="ES27" s="276"/>
      <c r="ET27" s="276"/>
      <c r="EU27" s="276"/>
      <c r="EV27" s="276"/>
      <c r="EW27" s="276"/>
      <c r="EX27" s="276"/>
      <c r="EY27" s="276"/>
      <c r="EZ27" s="276"/>
      <c r="FA27" s="276"/>
      <c r="FB27" s="276"/>
      <c r="FC27" s="276"/>
      <c r="FD27" s="276"/>
      <c r="FE27" s="276"/>
      <c r="FF27" s="276"/>
      <c r="FG27" s="276"/>
      <c r="FH27" s="276"/>
      <c r="FI27" s="276"/>
      <c r="FJ27" s="276"/>
      <c r="FK27" s="276"/>
      <c r="FL27" s="276"/>
      <c r="FM27" s="276"/>
      <c r="FN27" s="276"/>
      <c r="FO27" s="276"/>
      <c r="FP27" s="276"/>
      <c r="FQ27" s="276"/>
      <c r="FR27" s="276"/>
      <c r="FS27" s="276"/>
      <c r="FT27" s="276"/>
      <c r="FU27" s="276"/>
      <c r="FV27" s="276"/>
      <c r="FW27" s="276"/>
      <c r="FX27" s="276"/>
      <c r="FY27" s="276"/>
      <c r="FZ27" s="276"/>
      <c r="GA27" s="276"/>
      <c r="GB27" s="276"/>
      <c r="GC27" s="276"/>
      <c r="GD27" s="276"/>
      <c r="GE27" s="276"/>
      <c r="GF27" s="276"/>
      <c r="GG27" s="276"/>
      <c r="GH27" s="276"/>
      <c r="GI27" s="276"/>
      <c r="GJ27" s="276"/>
      <c r="GK27" s="276"/>
      <c r="GL27" s="276"/>
      <c r="GM27" s="276"/>
      <c r="GN27" s="276"/>
      <c r="GO27" s="276"/>
      <c r="GP27" s="276"/>
      <c r="GQ27" s="276"/>
      <c r="GR27" s="276"/>
      <c r="GS27" s="276"/>
      <c r="GT27" s="276"/>
      <c r="GU27" s="276"/>
      <c r="GV27" s="276"/>
      <c r="GW27" s="276"/>
      <c r="GX27" s="276"/>
      <c r="GY27" s="276"/>
      <c r="GZ27" s="276"/>
      <c r="HA27" s="276"/>
      <c r="HB27" s="276"/>
      <c r="HC27" s="276"/>
      <c r="HD27" s="276"/>
      <c r="HE27" s="276"/>
      <c r="HF27" s="276"/>
      <c r="HG27" s="276"/>
      <c r="HH27" s="276"/>
      <c r="HI27" s="276"/>
      <c r="HJ27" s="276"/>
      <c r="HK27" s="276"/>
      <c r="HL27" s="276"/>
      <c r="HM27" s="276"/>
      <c r="HN27" s="276"/>
      <c r="HO27" s="276"/>
      <c r="HP27" s="276"/>
      <c r="HQ27" s="276"/>
      <c r="HR27" s="276"/>
      <c r="HS27" s="276"/>
      <c r="HT27" s="276"/>
      <c r="HU27" s="276"/>
      <c r="HV27" s="276"/>
      <c r="HW27" s="276"/>
      <c r="HX27" s="276"/>
      <c r="HY27" s="276"/>
      <c r="HZ27" s="276"/>
      <c r="IA27" s="276"/>
      <c r="IB27" s="276"/>
      <c r="IC27" s="276"/>
      <c r="ID27" s="276"/>
      <c r="IE27" s="276"/>
      <c r="IF27" s="276"/>
      <c r="IG27" s="276"/>
      <c r="IH27" s="276"/>
    </row>
    <row r="28" spans="1:242" ht="12.75">
      <c r="A28" s="274" t="s">
        <v>505</v>
      </c>
      <c r="B28" s="274"/>
      <c r="C28" s="274"/>
      <c r="D28" s="274"/>
      <c r="E28" s="274"/>
      <c r="F28" s="274"/>
      <c r="G28" s="275">
        <v>0</v>
      </c>
      <c r="H28" s="339">
        <v>0</v>
      </c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76"/>
      <c r="DV28" s="276"/>
      <c r="DW28" s="276"/>
      <c r="DX28" s="276"/>
      <c r="DY28" s="276"/>
      <c r="DZ28" s="276"/>
      <c r="EA28" s="276"/>
      <c r="EB28" s="276"/>
      <c r="EC28" s="276"/>
      <c r="ED28" s="276"/>
      <c r="EE28" s="276"/>
      <c r="EF28" s="276"/>
      <c r="EG28" s="276"/>
      <c r="EH28" s="276"/>
      <c r="EI28" s="276"/>
      <c r="EJ28" s="276"/>
      <c r="EK28" s="276"/>
      <c r="EL28" s="276"/>
      <c r="EM28" s="276"/>
      <c r="EN28" s="276"/>
      <c r="EO28" s="276"/>
      <c r="EP28" s="276"/>
      <c r="EQ28" s="276"/>
      <c r="ER28" s="276"/>
      <c r="ES28" s="276"/>
      <c r="ET28" s="276"/>
      <c r="EU28" s="276"/>
      <c r="EV28" s="276"/>
      <c r="EW28" s="276"/>
      <c r="EX28" s="276"/>
      <c r="EY28" s="276"/>
      <c r="EZ28" s="276"/>
      <c r="FA28" s="276"/>
      <c r="FB28" s="276"/>
      <c r="FC28" s="276"/>
      <c r="FD28" s="276"/>
      <c r="FE28" s="276"/>
      <c r="FF28" s="276"/>
      <c r="FG28" s="276"/>
      <c r="FH28" s="276"/>
      <c r="FI28" s="276"/>
      <c r="FJ28" s="276"/>
      <c r="FK28" s="276"/>
      <c r="FL28" s="276"/>
      <c r="FM28" s="276"/>
      <c r="FN28" s="276"/>
      <c r="FO28" s="276"/>
      <c r="FP28" s="276"/>
      <c r="FQ28" s="276"/>
      <c r="FR28" s="276"/>
      <c r="FS28" s="276"/>
      <c r="FT28" s="276"/>
      <c r="FU28" s="276"/>
      <c r="FV28" s="276"/>
      <c r="FW28" s="276"/>
      <c r="FX28" s="276"/>
      <c r="FY28" s="276"/>
      <c r="FZ28" s="276"/>
      <c r="GA28" s="276"/>
      <c r="GB28" s="276"/>
      <c r="GC28" s="276"/>
      <c r="GD28" s="276"/>
      <c r="GE28" s="276"/>
      <c r="GF28" s="276"/>
      <c r="GG28" s="276"/>
      <c r="GH28" s="276"/>
      <c r="GI28" s="276"/>
      <c r="GJ28" s="276"/>
      <c r="GK28" s="276"/>
      <c r="GL28" s="276"/>
      <c r="GM28" s="276"/>
      <c r="GN28" s="276"/>
      <c r="GO28" s="276"/>
      <c r="GP28" s="276"/>
      <c r="GQ28" s="276"/>
      <c r="GR28" s="276"/>
      <c r="GS28" s="276"/>
      <c r="GT28" s="276"/>
      <c r="GU28" s="276"/>
      <c r="GV28" s="276"/>
      <c r="GW28" s="276"/>
      <c r="GX28" s="276"/>
      <c r="GY28" s="276"/>
      <c r="GZ28" s="276"/>
      <c r="HA28" s="276"/>
      <c r="HB28" s="276"/>
      <c r="HC28" s="276"/>
      <c r="HD28" s="276"/>
      <c r="HE28" s="276"/>
      <c r="HF28" s="276"/>
      <c r="HG28" s="276"/>
      <c r="HH28" s="276"/>
      <c r="HI28" s="276"/>
      <c r="HJ28" s="276"/>
      <c r="HK28" s="276"/>
      <c r="HL28" s="276"/>
      <c r="HM28" s="276"/>
      <c r="HN28" s="276"/>
      <c r="HO28" s="276"/>
      <c r="HP28" s="276"/>
      <c r="HQ28" s="276"/>
      <c r="HR28" s="276"/>
      <c r="HS28" s="276"/>
      <c r="HT28" s="276"/>
      <c r="HU28" s="276"/>
      <c r="HV28" s="276"/>
      <c r="HW28" s="276"/>
      <c r="HX28" s="276"/>
      <c r="HY28" s="276"/>
      <c r="HZ28" s="276"/>
      <c r="IA28" s="276"/>
      <c r="IB28" s="276"/>
      <c r="IC28" s="276"/>
      <c r="ID28" s="276"/>
      <c r="IE28" s="276"/>
      <c r="IF28" s="276"/>
      <c r="IG28" s="276"/>
      <c r="IH28" s="276"/>
    </row>
    <row r="29" spans="1:242" ht="12.75">
      <c r="A29" s="274" t="s">
        <v>506</v>
      </c>
      <c r="B29" s="274"/>
      <c r="C29" s="274"/>
      <c r="D29" s="274"/>
      <c r="E29" s="274"/>
      <c r="F29" s="274"/>
      <c r="G29" s="275">
        <v>0</v>
      </c>
      <c r="H29" s="339">
        <v>0</v>
      </c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6"/>
      <c r="EQ29" s="276"/>
      <c r="ER29" s="276"/>
      <c r="ES29" s="276"/>
      <c r="ET29" s="276"/>
      <c r="EU29" s="276"/>
      <c r="EV29" s="276"/>
      <c r="EW29" s="276"/>
      <c r="EX29" s="276"/>
      <c r="EY29" s="276"/>
      <c r="EZ29" s="276"/>
      <c r="FA29" s="276"/>
      <c r="FB29" s="276"/>
      <c r="FC29" s="276"/>
      <c r="FD29" s="276"/>
      <c r="FE29" s="276"/>
      <c r="FF29" s="276"/>
      <c r="FG29" s="276"/>
      <c r="FH29" s="276"/>
      <c r="FI29" s="276"/>
      <c r="FJ29" s="276"/>
      <c r="FK29" s="276"/>
      <c r="FL29" s="276"/>
      <c r="FM29" s="276"/>
      <c r="FN29" s="276"/>
      <c r="FO29" s="276"/>
      <c r="FP29" s="276"/>
      <c r="FQ29" s="276"/>
      <c r="FR29" s="276"/>
      <c r="FS29" s="276"/>
      <c r="FT29" s="276"/>
      <c r="FU29" s="276"/>
      <c r="FV29" s="276"/>
      <c r="FW29" s="276"/>
      <c r="FX29" s="276"/>
      <c r="FY29" s="276"/>
      <c r="FZ29" s="276"/>
      <c r="GA29" s="276"/>
      <c r="GB29" s="276"/>
      <c r="GC29" s="276"/>
      <c r="GD29" s="276"/>
      <c r="GE29" s="276"/>
      <c r="GF29" s="276"/>
      <c r="GG29" s="276"/>
      <c r="GH29" s="276"/>
      <c r="GI29" s="276"/>
      <c r="GJ29" s="276"/>
      <c r="GK29" s="276"/>
      <c r="GL29" s="276"/>
      <c r="GM29" s="276"/>
      <c r="GN29" s="276"/>
      <c r="GO29" s="276"/>
      <c r="GP29" s="276"/>
      <c r="GQ29" s="276"/>
      <c r="GR29" s="276"/>
      <c r="GS29" s="276"/>
      <c r="GT29" s="276"/>
      <c r="GU29" s="276"/>
      <c r="GV29" s="276"/>
      <c r="GW29" s="276"/>
      <c r="GX29" s="276"/>
      <c r="GY29" s="276"/>
      <c r="GZ29" s="276"/>
      <c r="HA29" s="276"/>
      <c r="HB29" s="276"/>
      <c r="HC29" s="276"/>
      <c r="HD29" s="276"/>
      <c r="HE29" s="276"/>
      <c r="HF29" s="276"/>
      <c r="HG29" s="276"/>
      <c r="HH29" s="276"/>
      <c r="HI29" s="276"/>
      <c r="HJ29" s="276"/>
      <c r="HK29" s="276"/>
      <c r="HL29" s="276"/>
      <c r="HM29" s="276"/>
      <c r="HN29" s="276"/>
      <c r="HO29" s="276"/>
      <c r="HP29" s="276"/>
      <c r="HQ29" s="276"/>
      <c r="HR29" s="276"/>
      <c r="HS29" s="276"/>
      <c r="HT29" s="276"/>
      <c r="HU29" s="276"/>
      <c r="HV29" s="276"/>
      <c r="HW29" s="276"/>
      <c r="HX29" s="276"/>
      <c r="HY29" s="276"/>
      <c r="HZ29" s="276"/>
      <c r="IA29" s="276"/>
      <c r="IB29" s="276"/>
      <c r="IC29" s="276"/>
      <c r="ID29" s="276"/>
      <c r="IE29" s="276"/>
      <c r="IF29" s="276"/>
      <c r="IG29" s="276"/>
      <c r="IH29" s="276"/>
    </row>
    <row r="30" spans="1:242" ht="12.75">
      <c r="A30" s="274"/>
      <c r="B30" s="274" t="s">
        <v>507</v>
      </c>
      <c r="C30" s="274"/>
      <c r="D30" s="274"/>
      <c r="E30" s="274"/>
      <c r="F30" s="274"/>
      <c r="G30" s="275">
        <v>0</v>
      </c>
      <c r="H30" s="339">
        <v>0</v>
      </c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/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/>
      <c r="CA30" s="276"/>
      <c r="CB30" s="276"/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/>
      <c r="CO30" s="276"/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  <c r="DD30" s="276"/>
      <c r="DE30" s="276"/>
      <c r="DF30" s="276"/>
      <c r="DG30" s="276"/>
      <c r="DH30" s="276"/>
      <c r="DI30" s="276"/>
      <c r="DJ30" s="276"/>
      <c r="DK30" s="276"/>
      <c r="DL30" s="276"/>
      <c r="DM30" s="276"/>
      <c r="DN30" s="276"/>
      <c r="DO30" s="276"/>
      <c r="DP30" s="276"/>
      <c r="DQ30" s="276"/>
      <c r="DR30" s="276"/>
      <c r="DS30" s="276"/>
      <c r="DT30" s="276"/>
      <c r="DU30" s="276"/>
      <c r="DV30" s="276"/>
      <c r="DW30" s="276"/>
      <c r="DX30" s="276"/>
      <c r="DY30" s="276"/>
      <c r="DZ30" s="276"/>
      <c r="EA30" s="276"/>
      <c r="EB30" s="276"/>
      <c r="EC30" s="276"/>
      <c r="ED30" s="276"/>
      <c r="EE30" s="276"/>
      <c r="EF30" s="276"/>
      <c r="EG30" s="276"/>
      <c r="EH30" s="276"/>
      <c r="EI30" s="276"/>
      <c r="EJ30" s="276"/>
      <c r="EK30" s="276"/>
      <c r="EL30" s="276"/>
      <c r="EM30" s="276"/>
      <c r="EN30" s="276"/>
      <c r="EO30" s="276"/>
      <c r="EP30" s="276"/>
      <c r="EQ30" s="276"/>
      <c r="ER30" s="276"/>
      <c r="ES30" s="276"/>
      <c r="ET30" s="276"/>
      <c r="EU30" s="276"/>
      <c r="EV30" s="276"/>
      <c r="EW30" s="276"/>
      <c r="EX30" s="276"/>
      <c r="EY30" s="276"/>
      <c r="EZ30" s="276"/>
      <c r="FA30" s="276"/>
      <c r="FB30" s="276"/>
      <c r="FC30" s="276"/>
      <c r="FD30" s="276"/>
      <c r="FE30" s="276"/>
      <c r="FF30" s="276"/>
      <c r="FG30" s="276"/>
      <c r="FH30" s="276"/>
      <c r="FI30" s="276"/>
      <c r="FJ30" s="276"/>
      <c r="FK30" s="276"/>
      <c r="FL30" s="276"/>
      <c r="FM30" s="276"/>
      <c r="FN30" s="276"/>
      <c r="FO30" s="276"/>
      <c r="FP30" s="276"/>
      <c r="FQ30" s="276"/>
      <c r="FR30" s="276"/>
      <c r="FS30" s="276"/>
      <c r="FT30" s="276"/>
      <c r="FU30" s="276"/>
      <c r="FV30" s="276"/>
      <c r="FW30" s="276"/>
      <c r="FX30" s="276"/>
      <c r="FY30" s="276"/>
      <c r="FZ30" s="276"/>
      <c r="GA30" s="276"/>
      <c r="GB30" s="276"/>
      <c r="GC30" s="276"/>
      <c r="GD30" s="276"/>
      <c r="GE30" s="276"/>
      <c r="GF30" s="276"/>
      <c r="GG30" s="276"/>
      <c r="GH30" s="276"/>
      <c r="GI30" s="276"/>
      <c r="GJ30" s="276"/>
      <c r="GK30" s="276"/>
      <c r="GL30" s="276"/>
      <c r="GM30" s="276"/>
      <c r="GN30" s="276"/>
      <c r="GO30" s="276"/>
      <c r="GP30" s="276"/>
      <c r="GQ30" s="276"/>
      <c r="GR30" s="276"/>
      <c r="GS30" s="276"/>
      <c r="GT30" s="276"/>
      <c r="GU30" s="276"/>
      <c r="GV30" s="276"/>
      <c r="GW30" s="276"/>
      <c r="GX30" s="276"/>
      <c r="GY30" s="276"/>
      <c r="GZ30" s="276"/>
      <c r="HA30" s="276"/>
      <c r="HB30" s="276"/>
      <c r="HC30" s="276"/>
      <c r="HD30" s="276"/>
      <c r="HE30" s="276"/>
      <c r="HF30" s="276"/>
      <c r="HG30" s="276"/>
      <c r="HH30" s="276"/>
      <c r="HI30" s="276"/>
      <c r="HJ30" s="276"/>
      <c r="HK30" s="276"/>
      <c r="HL30" s="276"/>
      <c r="HM30" s="276"/>
      <c r="HN30" s="276"/>
      <c r="HO30" s="276"/>
      <c r="HP30" s="276"/>
      <c r="HQ30" s="276"/>
      <c r="HR30" s="276"/>
      <c r="HS30" s="276"/>
      <c r="HT30" s="276"/>
      <c r="HU30" s="276"/>
      <c r="HV30" s="276"/>
      <c r="HW30" s="276"/>
      <c r="HX30" s="276"/>
      <c r="HY30" s="276"/>
      <c r="HZ30" s="276"/>
      <c r="IA30" s="276"/>
      <c r="IB30" s="276"/>
      <c r="IC30" s="276"/>
      <c r="ID30" s="276"/>
      <c r="IE30" s="276"/>
      <c r="IF30" s="276"/>
      <c r="IG30" s="276"/>
      <c r="IH30" s="276"/>
    </row>
    <row r="31" spans="1:242" ht="12.75">
      <c r="A31" s="274"/>
      <c r="B31" s="274"/>
      <c r="C31" s="274"/>
      <c r="D31" s="274"/>
      <c r="E31" s="274"/>
      <c r="F31" s="274"/>
      <c r="G31" s="274"/>
      <c r="H31" s="274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6"/>
      <c r="CA31" s="276"/>
      <c r="CB31" s="276"/>
      <c r="CC31" s="276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/>
      <c r="CO31" s="276"/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A31" s="276"/>
      <c r="DB31" s="276"/>
      <c r="DC31" s="276"/>
      <c r="DD31" s="276"/>
      <c r="DE31" s="276"/>
      <c r="DF31" s="276"/>
      <c r="DG31" s="276"/>
      <c r="DH31" s="276"/>
      <c r="DI31" s="276"/>
      <c r="DJ31" s="276"/>
      <c r="DK31" s="276"/>
      <c r="DL31" s="276"/>
      <c r="DM31" s="276"/>
      <c r="DN31" s="276"/>
      <c r="DO31" s="276"/>
      <c r="DP31" s="276"/>
      <c r="DQ31" s="276"/>
      <c r="DR31" s="276"/>
      <c r="DS31" s="276"/>
      <c r="DT31" s="276"/>
      <c r="DU31" s="276"/>
      <c r="DV31" s="276"/>
      <c r="DW31" s="276"/>
      <c r="DX31" s="276"/>
      <c r="DY31" s="276"/>
      <c r="DZ31" s="276"/>
      <c r="EA31" s="276"/>
      <c r="EB31" s="276"/>
      <c r="EC31" s="276"/>
      <c r="ED31" s="276"/>
      <c r="EE31" s="276"/>
      <c r="EF31" s="276"/>
      <c r="EG31" s="276"/>
      <c r="EH31" s="276"/>
      <c r="EI31" s="276"/>
      <c r="EJ31" s="276"/>
      <c r="EK31" s="276"/>
      <c r="EL31" s="276"/>
      <c r="EM31" s="276"/>
      <c r="EN31" s="276"/>
      <c r="EO31" s="276"/>
      <c r="EP31" s="276"/>
      <c r="EQ31" s="276"/>
      <c r="ER31" s="276"/>
      <c r="ES31" s="276"/>
      <c r="ET31" s="276"/>
      <c r="EU31" s="276"/>
      <c r="EV31" s="276"/>
      <c r="EW31" s="276"/>
      <c r="EX31" s="276"/>
      <c r="EY31" s="276"/>
      <c r="EZ31" s="276"/>
      <c r="FA31" s="276"/>
      <c r="FB31" s="276"/>
      <c r="FC31" s="276"/>
      <c r="FD31" s="276"/>
      <c r="FE31" s="276"/>
      <c r="FF31" s="276"/>
      <c r="FG31" s="276"/>
      <c r="FH31" s="276"/>
      <c r="FI31" s="276"/>
      <c r="FJ31" s="276"/>
      <c r="FK31" s="276"/>
      <c r="FL31" s="276"/>
      <c r="FM31" s="276"/>
      <c r="FN31" s="276"/>
      <c r="FO31" s="276"/>
      <c r="FP31" s="276"/>
      <c r="FQ31" s="276"/>
      <c r="FR31" s="276"/>
      <c r="FS31" s="276"/>
      <c r="FT31" s="276"/>
      <c r="FU31" s="276"/>
      <c r="FV31" s="276"/>
      <c r="FW31" s="276"/>
      <c r="FX31" s="276"/>
      <c r="FY31" s="276"/>
      <c r="FZ31" s="276"/>
      <c r="GA31" s="276"/>
      <c r="GB31" s="276"/>
      <c r="GC31" s="276"/>
      <c r="GD31" s="276"/>
      <c r="GE31" s="276"/>
      <c r="GF31" s="276"/>
      <c r="GG31" s="276"/>
      <c r="GH31" s="276"/>
      <c r="GI31" s="276"/>
      <c r="GJ31" s="276"/>
      <c r="GK31" s="276"/>
      <c r="GL31" s="276"/>
      <c r="GM31" s="276"/>
      <c r="GN31" s="276"/>
      <c r="GO31" s="276"/>
      <c r="GP31" s="276"/>
      <c r="GQ31" s="276"/>
      <c r="GR31" s="276"/>
      <c r="GS31" s="276"/>
      <c r="GT31" s="276"/>
      <c r="GU31" s="276"/>
      <c r="GV31" s="276"/>
      <c r="GW31" s="276"/>
      <c r="GX31" s="276"/>
      <c r="GY31" s="276"/>
      <c r="GZ31" s="276"/>
      <c r="HA31" s="276"/>
      <c r="HB31" s="276"/>
      <c r="HC31" s="276"/>
      <c r="HD31" s="276"/>
      <c r="HE31" s="276"/>
      <c r="HF31" s="276"/>
      <c r="HG31" s="276"/>
      <c r="HH31" s="276"/>
      <c r="HI31" s="276"/>
      <c r="HJ31" s="276"/>
      <c r="HK31" s="276"/>
      <c r="HL31" s="276"/>
      <c r="HM31" s="276"/>
      <c r="HN31" s="276"/>
      <c r="HO31" s="276"/>
      <c r="HP31" s="276"/>
      <c r="HQ31" s="276"/>
      <c r="HR31" s="276"/>
      <c r="HS31" s="276"/>
      <c r="HT31" s="276"/>
      <c r="HU31" s="276"/>
      <c r="HV31" s="276"/>
      <c r="HW31" s="276"/>
      <c r="HX31" s="276"/>
      <c r="HY31" s="276"/>
      <c r="HZ31" s="276"/>
      <c r="IA31" s="276"/>
      <c r="IB31" s="276"/>
      <c r="IC31" s="276"/>
      <c r="ID31" s="276"/>
      <c r="IE31" s="276"/>
      <c r="IF31" s="276"/>
      <c r="IG31" s="276"/>
      <c r="IH31" s="276"/>
    </row>
    <row r="32" spans="1:242" ht="12.75">
      <c r="A32" s="274"/>
      <c r="B32" s="274"/>
      <c r="C32" s="274"/>
      <c r="D32" s="274"/>
      <c r="E32" s="274"/>
      <c r="F32" s="274"/>
      <c r="G32" s="274"/>
      <c r="H32" s="274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  <c r="DF32" s="276"/>
      <c r="DG32" s="276"/>
      <c r="DH32" s="276"/>
      <c r="DI32" s="276"/>
      <c r="DJ32" s="276"/>
      <c r="DK32" s="276"/>
      <c r="DL32" s="276"/>
      <c r="DM32" s="276"/>
      <c r="DN32" s="276"/>
      <c r="DO32" s="276"/>
      <c r="DP32" s="276"/>
      <c r="DQ32" s="276"/>
      <c r="DR32" s="276"/>
      <c r="DS32" s="276"/>
      <c r="DT32" s="276"/>
      <c r="DU32" s="276"/>
      <c r="DV32" s="276"/>
      <c r="DW32" s="276"/>
      <c r="DX32" s="276"/>
      <c r="DY32" s="276"/>
      <c r="DZ32" s="276"/>
      <c r="EA32" s="276"/>
      <c r="EB32" s="276"/>
      <c r="EC32" s="276"/>
      <c r="ED32" s="276"/>
      <c r="EE32" s="276"/>
      <c r="EF32" s="276"/>
      <c r="EG32" s="276"/>
      <c r="EH32" s="276"/>
      <c r="EI32" s="276"/>
      <c r="EJ32" s="276"/>
      <c r="EK32" s="276"/>
      <c r="EL32" s="276"/>
      <c r="EM32" s="276"/>
      <c r="EN32" s="276"/>
      <c r="EO32" s="276"/>
      <c r="EP32" s="276"/>
      <c r="EQ32" s="276"/>
      <c r="ER32" s="276"/>
      <c r="ES32" s="276"/>
      <c r="ET32" s="276"/>
      <c r="EU32" s="276"/>
      <c r="EV32" s="276"/>
      <c r="EW32" s="276"/>
      <c r="EX32" s="276"/>
      <c r="EY32" s="276"/>
      <c r="EZ32" s="276"/>
      <c r="FA32" s="276"/>
      <c r="FB32" s="276"/>
      <c r="FC32" s="276"/>
      <c r="FD32" s="276"/>
      <c r="FE32" s="276"/>
      <c r="FF32" s="276"/>
      <c r="FG32" s="276"/>
      <c r="FH32" s="276"/>
      <c r="FI32" s="276"/>
      <c r="FJ32" s="276"/>
      <c r="FK32" s="276"/>
      <c r="FL32" s="276"/>
      <c r="FM32" s="276"/>
      <c r="FN32" s="276"/>
      <c r="FO32" s="276"/>
      <c r="FP32" s="276"/>
      <c r="FQ32" s="276"/>
      <c r="FR32" s="276"/>
      <c r="FS32" s="276"/>
      <c r="FT32" s="276"/>
      <c r="FU32" s="276"/>
      <c r="FV32" s="276"/>
      <c r="FW32" s="276"/>
      <c r="FX32" s="276"/>
      <c r="FY32" s="276"/>
      <c r="FZ32" s="276"/>
      <c r="GA32" s="276"/>
      <c r="GB32" s="276"/>
      <c r="GC32" s="276"/>
      <c r="GD32" s="276"/>
      <c r="GE32" s="276"/>
      <c r="GF32" s="276"/>
      <c r="GG32" s="276"/>
      <c r="GH32" s="276"/>
      <c r="GI32" s="276"/>
      <c r="GJ32" s="276"/>
      <c r="GK32" s="276"/>
      <c r="GL32" s="276"/>
      <c r="GM32" s="276"/>
      <c r="GN32" s="276"/>
      <c r="GO32" s="276"/>
      <c r="GP32" s="276"/>
      <c r="GQ32" s="276"/>
      <c r="GR32" s="276"/>
      <c r="GS32" s="276"/>
      <c r="GT32" s="276"/>
      <c r="GU32" s="276"/>
      <c r="GV32" s="276"/>
      <c r="GW32" s="276"/>
      <c r="GX32" s="276"/>
      <c r="GY32" s="276"/>
      <c r="GZ32" s="276"/>
      <c r="HA32" s="276"/>
      <c r="HB32" s="276"/>
      <c r="HC32" s="276"/>
      <c r="HD32" s="276"/>
      <c r="HE32" s="276"/>
      <c r="HF32" s="276"/>
      <c r="HG32" s="276"/>
      <c r="HH32" s="276"/>
      <c r="HI32" s="276"/>
      <c r="HJ32" s="276"/>
      <c r="HK32" s="276"/>
      <c r="HL32" s="276"/>
      <c r="HM32" s="276"/>
      <c r="HN32" s="276"/>
      <c r="HO32" s="276"/>
      <c r="HP32" s="276"/>
      <c r="HQ32" s="276"/>
      <c r="HR32" s="276"/>
      <c r="HS32" s="276"/>
      <c r="HT32" s="276"/>
      <c r="HU32" s="276"/>
      <c r="HV32" s="276"/>
      <c r="HW32" s="276"/>
      <c r="HX32" s="276"/>
      <c r="HY32" s="276"/>
      <c r="HZ32" s="276"/>
      <c r="IA32" s="276"/>
      <c r="IB32" s="276"/>
      <c r="IC32" s="276"/>
      <c r="ID32" s="276"/>
      <c r="IE32" s="276"/>
      <c r="IF32" s="276"/>
      <c r="IG32" s="276"/>
      <c r="IH32" s="276"/>
    </row>
    <row r="33" spans="1:242" ht="12.75">
      <c r="A33" s="274"/>
      <c r="B33" s="274"/>
      <c r="C33" s="274"/>
      <c r="D33" s="274"/>
      <c r="E33" s="274"/>
      <c r="F33" s="274"/>
      <c r="G33" s="274"/>
      <c r="H33" s="274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  <c r="BE33" s="276"/>
      <c r="BF33" s="276"/>
      <c r="BG33" s="276"/>
      <c r="BH33" s="276"/>
      <c r="BI33" s="276"/>
      <c r="BJ33" s="276"/>
      <c r="BK33" s="276"/>
      <c r="BL33" s="276"/>
      <c r="BM33" s="276"/>
      <c r="BN33" s="276"/>
      <c r="BO33" s="276"/>
      <c r="BP33" s="276"/>
      <c r="BQ33" s="276"/>
      <c r="BR33" s="276"/>
      <c r="BS33" s="276"/>
      <c r="BT33" s="276"/>
      <c r="BU33" s="276"/>
      <c r="BV33" s="276"/>
      <c r="BW33" s="276"/>
      <c r="BX33" s="276"/>
      <c r="BY33" s="276"/>
      <c r="BZ33" s="276"/>
      <c r="CA33" s="276"/>
      <c r="CB33" s="276"/>
      <c r="CC33" s="276"/>
      <c r="CD33" s="276"/>
      <c r="CE33" s="276"/>
      <c r="CF33" s="276"/>
      <c r="CG33" s="276"/>
      <c r="CH33" s="276"/>
      <c r="CI33" s="276"/>
      <c r="CJ33" s="276"/>
      <c r="CK33" s="276"/>
      <c r="CL33" s="276"/>
      <c r="CM33" s="276"/>
      <c r="CN33" s="276"/>
      <c r="CO33" s="276"/>
      <c r="CP33" s="276"/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6"/>
      <c r="DB33" s="276"/>
      <c r="DC33" s="276"/>
      <c r="DD33" s="276"/>
      <c r="DE33" s="276"/>
      <c r="DF33" s="276"/>
      <c r="DG33" s="276"/>
      <c r="DH33" s="276"/>
      <c r="DI33" s="276"/>
      <c r="DJ33" s="276"/>
      <c r="DK33" s="276"/>
      <c r="DL33" s="276"/>
      <c r="DM33" s="276"/>
      <c r="DN33" s="276"/>
      <c r="DO33" s="276"/>
      <c r="DP33" s="276"/>
      <c r="DQ33" s="276"/>
      <c r="DR33" s="276"/>
      <c r="DS33" s="276"/>
      <c r="DT33" s="276"/>
      <c r="DU33" s="276"/>
      <c r="DV33" s="276"/>
      <c r="DW33" s="276"/>
      <c r="DX33" s="276"/>
      <c r="DY33" s="276"/>
      <c r="DZ33" s="276"/>
      <c r="EA33" s="276"/>
      <c r="EB33" s="276"/>
      <c r="EC33" s="276"/>
      <c r="ED33" s="276"/>
      <c r="EE33" s="276"/>
      <c r="EF33" s="276"/>
      <c r="EG33" s="276"/>
      <c r="EH33" s="276"/>
      <c r="EI33" s="276"/>
      <c r="EJ33" s="276"/>
      <c r="EK33" s="276"/>
      <c r="EL33" s="276"/>
      <c r="EM33" s="276"/>
      <c r="EN33" s="276"/>
      <c r="EO33" s="276"/>
      <c r="EP33" s="276"/>
      <c r="EQ33" s="276"/>
      <c r="ER33" s="276"/>
      <c r="ES33" s="276"/>
      <c r="ET33" s="276"/>
      <c r="EU33" s="276"/>
      <c r="EV33" s="276"/>
      <c r="EW33" s="276"/>
      <c r="EX33" s="276"/>
      <c r="EY33" s="276"/>
      <c r="EZ33" s="276"/>
      <c r="FA33" s="276"/>
      <c r="FB33" s="276"/>
      <c r="FC33" s="276"/>
      <c r="FD33" s="276"/>
      <c r="FE33" s="276"/>
      <c r="FF33" s="276"/>
      <c r="FG33" s="276"/>
      <c r="FH33" s="276"/>
      <c r="FI33" s="276"/>
      <c r="FJ33" s="276"/>
      <c r="FK33" s="276"/>
      <c r="FL33" s="276"/>
      <c r="FM33" s="276"/>
      <c r="FN33" s="276"/>
      <c r="FO33" s="276"/>
      <c r="FP33" s="276"/>
      <c r="FQ33" s="276"/>
      <c r="FR33" s="276"/>
      <c r="FS33" s="276"/>
      <c r="FT33" s="276"/>
      <c r="FU33" s="276"/>
      <c r="FV33" s="276"/>
      <c r="FW33" s="276"/>
      <c r="FX33" s="276"/>
      <c r="FY33" s="276"/>
      <c r="FZ33" s="276"/>
      <c r="GA33" s="276"/>
      <c r="GB33" s="276"/>
      <c r="GC33" s="276"/>
      <c r="GD33" s="276"/>
      <c r="GE33" s="276"/>
      <c r="GF33" s="276"/>
      <c r="GG33" s="276"/>
      <c r="GH33" s="276"/>
      <c r="GI33" s="276"/>
      <c r="GJ33" s="276"/>
      <c r="GK33" s="276"/>
      <c r="GL33" s="276"/>
      <c r="GM33" s="276"/>
      <c r="GN33" s="276"/>
      <c r="GO33" s="276"/>
      <c r="GP33" s="276"/>
      <c r="GQ33" s="276"/>
      <c r="GR33" s="276"/>
      <c r="GS33" s="276"/>
      <c r="GT33" s="276"/>
      <c r="GU33" s="276"/>
      <c r="GV33" s="276"/>
      <c r="GW33" s="276"/>
      <c r="GX33" s="276"/>
      <c r="GY33" s="276"/>
      <c r="GZ33" s="276"/>
      <c r="HA33" s="276"/>
      <c r="HB33" s="276"/>
      <c r="HC33" s="276"/>
      <c r="HD33" s="276"/>
      <c r="HE33" s="276"/>
      <c r="HF33" s="276"/>
      <c r="HG33" s="276"/>
      <c r="HH33" s="276"/>
      <c r="HI33" s="276"/>
      <c r="HJ33" s="276"/>
      <c r="HK33" s="276"/>
      <c r="HL33" s="276"/>
      <c r="HM33" s="276"/>
      <c r="HN33" s="276"/>
      <c r="HO33" s="276"/>
      <c r="HP33" s="276"/>
      <c r="HQ33" s="276"/>
      <c r="HR33" s="276"/>
      <c r="HS33" s="276"/>
      <c r="HT33" s="276"/>
      <c r="HU33" s="276"/>
      <c r="HV33" s="276"/>
      <c r="HW33" s="276"/>
      <c r="HX33" s="276"/>
      <c r="HY33" s="276"/>
      <c r="HZ33" s="276"/>
      <c r="IA33" s="276"/>
      <c r="IB33" s="276"/>
      <c r="IC33" s="276"/>
      <c r="ID33" s="276"/>
      <c r="IE33" s="276"/>
      <c r="IF33" s="276"/>
      <c r="IG33" s="276"/>
      <c r="IH33" s="276"/>
    </row>
    <row r="34" spans="1:242" ht="12.75">
      <c r="A34" s="276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/>
      <c r="BE34" s="276"/>
      <c r="BF34" s="276"/>
      <c r="BG34" s="276"/>
      <c r="BH34" s="276"/>
      <c r="BI34" s="276"/>
      <c r="BJ34" s="276"/>
      <c r="BK34" s="276"/>
      <c r="BL34" s="276"/>
      <c r="BM34" s="276"/>
      <c r="BN34" s="276"/>
      <c r="BO34" s="276"/>
      <c r="BP34" s="276"/>
      <c r="BQ34" s="276"/>
      <c r="BR34" s="276"/>
      <c r="BS34" s="276"/>
      <c r="BT34" s="276"/>
      <c r="BU34" s="276"/>
      <c r="BV34" s="276"/>
      <c r="BW34" s="276"/>
      <c r="BX34" s="276"/>
      <c r="BY34" s="276"/>
      <c r="BZ34" s="276"/>
      <c r="CA34" s="276"/>
      <c r="CB34" s="276"/>
      <c r="CC34" s="276"/>
      <c r="CD34" s="276"/>
      <c r="CE34" s="276"/>
      <c r="CF34" s="276"/>
      <c r="CG34" s="276"/>
      <c r="CH34" s="276"/>
      <c r="CI34" s="276"/>
      <c r="CJ34" s="276"/>
      <c r="CK34" s="276"/>
      <c r="CL34" s="276"/>
      <c r="CM34" s="276"/>
      <c r="CN34" s="276"/>
      <c r="CO34" s="276"/>
      <c r="CP34" s="276"/>
      <c r="CQ34" s="276"/>
      <c r="CR34" s="276"/>
      <c r="CS34" s="276"/>
      <c r="CT34" s="276"/>
      <c r="CU34" s="276"/>
      <c r="CV34" s="276"/>
      <c r="CW34" s="276"/>
      <c r="CX34" s="276"/>
      <c r="CY34" s="276"/>
      <c r="CZ34" s="276"/>
      <c r="DA34" s="276"/>
      <c r="DB34" s="276"/>
      <c r="DC34" s="276"/>
      <c r="DD34" s="276"/>
      <c r="DE34" s="276"/>
      <c r="DF34" s="276"/>
      <c r="DG34" s="276"/>
      <c r="DH34" s="276"/>
      <c r="DI34" s="276"/>
      <c r="DJ34" s="276"/>
      <c r="DK34" s="276"/>
      <c r="DL34" s="276"/>
      <c r="DM34" s="276"/>
      <c r="DN34" s="276"/>
      <c r="DO34" s="276"/>
      <c r="DP34" s="276"/>
      <c r="DQ34" s="276"/>
      <c r="DR34" s="276"/>
      <c r="DS34" s="276"/>
      <c r="DT34" s="276"/>
      <c r="DU34" s="276"/>
      <c r="DV34" s="276"/>
      <c r="DW34" s="276"/>
      <c r="DX34" s="276"/>
      <c r="DY34" s="276"/>
      <c r="DZ34" s="276"/>
      <c r="EA34" s="276"/>
      <c r="EB34" s="276"/>
      <c r="EC34" s="276"/>
      <c r="ED34" s="276"/>
      <c r="EE34" s="276"/>
      <c r="EF34" s="276"/>
      <c r="EG34" s="276"/>
      <c r="EH34" s="276"/>
      <c r="EI34" s="276"/>
      <c r="EJ34" s="276"/>
      <c r="EK34" s="276"/>
      <c r="EL34" s="276"/>
      <c r="EM34" s="276"/>
      <c r="EN34" s="276"/>
      <c r="EO34" s="276"/>
      <c r="EP34" s="276"/>
      <c r="EQ34" s="276"/>
      <c r="ER34" s="276"/>
      <c r="ES34" s="276"/>
      <c r="ET34" s="276"/>
      <c r="EU34" s="276"/>
      <c r="EV34" s="276"/>
      <c r="EW34" s="276"/>
      <c r="EX34" s="276"/>
      <c r="EY34" s="276"/>
      <c r="EZ34" s="276"/>
      <c r="FA34" s="276"/>
      <c r="FB34" s="276"/>
      <c r="FC34" s="276"/>
      <c r="FD34" s="276"/>
      <c r="FE34" s="276"/>
      <c r="FF34" s="276"/>
      <c r="FG34" s="276"/>
      <c r="FH34" s="276"/>
      <c r="FI34" s="276"/>
      <c r="FJ34" s="276"/>
      <c r="FK34" s="276"/>
      <c r="FL34" s="276"/>
      <c r="FM34" s="276"/>
      <c r="FN34" s="276"/>
      <c r="FO34" s="276"/>
      <c r="FP34" s="276"/>
      <c r="FQ34" s="276"/>
      <c r="FR34" s="276"/>
      <c r="FS34" s="276"/>
      <c r="FT34" s="276"/>
      <c r="FU34" s="276"/>
      <c r="FV34" s="276"/>
      <c r="FW34" s="276"/>
      <c r="FX34" s="276"/>
      <c r="FY34" s="276"/>
      <c r="FZ34" s="276"/>
      <c r="GA34" s="276"/>
      <c r="GB34" s="276"/>
      <c r="GC34" s="276"/>
      <c r="GD34" s="276"/>
      <c r="GE34" s="276"/>
      <c r="GF34" s="276"/>
      <c r="GG34" s="276"/>
      <c r="GH34" s="276"/>
      <c r="GI34" s="276"/>
      <c r="GJ34" s="276"/>
      <c r="GK34" s="276"/>
      <c r="GL34" s="276"/>
      <c r="GM34" s="276"/>
      <c r="GN34" s="276"/>
      <c r="GO34" s="276"/>
      <c r="GP34" s="276"/>
      <c r="GQ34" s="276"/>
      <c r="GR34" s="276"/>
      <c r="GS34" s="276"/>
      <c r="GT34" s="276"/>
      <c r="GU34" s="276"/>
      <c r="GV34" s="276"/>
      <c r="GW34" s="276"/>
      <c r="GX34" s="276"/>
      <c r="GY34" s="276"/>
      <c r="GZ34" s="276"/>
      <c r="HA34" s="276"/>
      <c r="HB34" s="276"/>
      <c r="HC34" s="276"/>
      <c r="HD34" s="276"/>
      <c r="HE34" s="276"/>
      <c r="HF34" s="276"/>
      <c r="HG34" s="276"/>
      <c r="HH34" s="276"/>
      <c r="HI34" s="276"/>
      <c r="HJ34" s="276"/>
      <c r="HK34" s="276"/>
      <c r="HL34" s="276"/>
      <c r="HM34" s="276"/>
      <c r="HN34" s="276"/>
      <c r="HO34" s="276"/>
      <c r="HP34" s="276"/>
      <c r="HQ34" s="276"/>
      <c r="HR34" s="276"/>
      <c r="HS34" s="276"/>
      <c r="HT34" s="276"/>
      <c r="HU34" s="276"/>
      <c r="HV34" s="276"/>
      <c r="HW34" s="276"/>
      <c r="HX34" s="276"/>
      <c r="HY34" s="276"/>
      <c r="HZ34" s="276"/>
      <c r="IA34" s="276"/>
      <c r="IB34" s="276"/>
      <c r="IC34" s="276"/>
      <c r="ID34" s="276"/>
      <c r="IE34" s="276"/>
      <c r="IF34" s="276"/>
      <c r="IG34" s="276"/>
      <c r="IH34" s="276"/>
    </row>
    <row r="35" spans="1:242" ht="29.25" customHeight="1">
      <c r="A35" s="340" t="s">
        <v>508</v>
      </c>
      <c r="B35" s="341"/>
      <c r="C35" s="341"/>
      <c r="D35" s="341"/>
      <c r="E35" s="341"/>
      <c r="F35" s="341"/>
      <c r="G35" s="162" t="s">
        <v>315</v>
      </c>
      <c r="H35" s="343" t="s">
        <v>316</v>
      </c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6"/>
      <c r="BG35" s="276"/>
      <c r="BH35" s="276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/>
      <c r="BS35" s="276"/>
      <c r="BT35" s="276"/>
      <c r="BU35" s="276"/>
      <c r="BV35" s="276"/>
      <c r="BW35" s="276"/>
      <c r="BX35" s="276"/>
      <c r="BY35" s="276"/>
      <c r="BZ35" s="276"/>
      <c r="CA35" s="276"/>
      <c r="CB35" s="276"/>
      <c r="CC35" s="276"/>
      <c r="CD35" s="276"/>
      <c r="CE35" s="276"/>
      <c r="CF35" s="276"/>
      <c r="CG35" s="276"/>
      <c r="CH35" s="276"/>
      <c r="CI35" s="276"/>
      <c r="CJ35" s="276"/>
      <c r="CK35" s="276"/>
      <c r="CL35" s="276"/>
      <c r="CM35" s="276"/>
      <c r="CN35" s="276"/>
      <c r="CO35" s="276"/>
      <c r="CP35" s="276"/>
      <c r="CQ35" s="276"/>
      <c r="CR35" s="276"/>
      <c r="CS35" s="276"/>
      <c r="CT35" s="276"/>
      <c r="CU35" s="276"/>
      <c r="CV35" s="276"/>
      <c r="CW35" s="276"/>
      <c r="CX35" s="276"/>
      <c r="CY35" s="276"/>
      <c r="CZ35" s="276"/>
      <c r="DA35" s="276"/>
      <c r="DB35" s="276"/>
      <c r="DC35" s="276"/>
      <c r="DD35" s="276"/>
      <c r="DE35" s="276"/>
      <c r="DF35" s="276"/>
      <c r="DG35" s="276"/>
      <c r="DH35" s="276"/>
      <c r="DI35" s="276"/>
      <c r="DJ35" s="276"/>
      <c r="DK35" s="276"/>
      <c r="DL35" s="276"/>
      <c r="DM35" s="276"/>
      <c r="DN35" s="276"/>
      <c r="DO35" s="276"/>
      <c r="DP35" s="276"/>
      <c r="DQ35" s="276"/>
      <c r="DR35" s="276"/>
      <c r="DS35" s="276"/>
      <c r="DT35" s="276"/>
      <c r="DU35" s="276"/>
      <c r="DV35" s="276"/>
      <c r="DW35" s="276"/>
      <c r="DX35" s="276"/>
      <c r="DY35" s="276"/>
      <c r="DZ35" s="276"/>
      <c r="EA35" s="276"/>
      <c r="EB35" s="276"/>
      <c r="EC35" s="276"/>
      <c r="ED35" s="276"/>
      <c r="EE35" s="276"/>
      <c r="EF35" s="276"/>
      <c r="EG35" s="276"/>
      <c r="EH35" s="276"/>
      <c r="EI35" s="276"/>
      <c r="EJ35" s="276"/>
      <c r="EK35" s="276"/>
      <c r="EL35" s="276"/>
      <c r="EM35" s="276"/>
      <c r="EN35" s="276"/>
      <c r="EO35" s="276"/>
      <c r="EP35" s="276"/>
      <c r="EQ35" s="276"/>
      <c r="ER35" s="276"/>
      <c r="ES35" s="276"/>
      <c r="ET35" s="276"/>
      <c r="EU35" s="276"/>
      <c r="EV35" s="276"/>
      <c r="EW35" s="276"/>
      <c r="EX35" s="276"/>
      <c r="EY35" s="276"/>
      <c r="EZ35" s="276"/>
      <c r="FA35" s="276"/>
      <c r="FB35" s="276"/>
      <c r="FC35" s="276"/>
      <c r="FD35" s="276"/>
      <c r="FE35" s="276"/>
      <c r="FF35" s="276"/>
      <c r="FG35" s="276"/>
      <c r="FH35" s="276"/>
      <c r="FI35" s="276"/>
      <c r="FJ35" s="276"/>
      <c r="FK35" s="276"/>
      <c r="FL35" s="276"/>
      <c r="FM35" s="276"/>
      <c r="FN35" s="276"/>
      <c r="FO35" s="276"/>
      <c r="FP35" s="276"/>
      <c r="FQ35" s="276"/>
      <c r="FR35" s="276"/>
      <c r="FS35" s="276"/>
      <c r="FT35" s="276"/>
      <c r="FU35" s="276"/>
      <c r="FV35" s="276"/>
      <c r="FW35" s="276"/>
      <c r="FX35" s="276"/>
      <c r="FY35" s="276"/>
      <c r="FZ35" s="276"/>
      <c r="GA35" s="276"/>
      <c r="GB35" s="276"/>
      <c r="GC35" s="276"/>
      <c r="GD35" s="276"/>
      <c r="GE35" s="276"/>
      <c r="GF35" s="276"/>
      <c r="GG35" s="276"/>
      <c r="GH35" s="276"/>
      <c r="GI35" s="276"/>
      <c r="GJ35" s="276"/>
      <c r="GK35" s="276"/>
      <c r="GL35" s="276"/>
      <c r="GM35" s="276"/>
      <c r="GN35" s="276"/>
      <c r="GO35" s="276"/>
      <c r="GP35" s="276"/>
      <c r="GQ35" s="276"/>
      <c r="GR35" s="276"/>
      <c r="GS35" s="276"/>
      <c r="GT35" s="276"/>
      <c r="GU35" s="276"/>
      <c r="GV35" s="276"/>
      <c r="GW35" s="276"/>
      <c r="GX35" s="276"/>
      <c r="GY35" s="276"/>
      <c r="GZ35" s="276"/>
      <c r="HA35" s="276"/>
      <c r="HB35" s="276"/>
      <c r="HC35" s="276"/>
      <c r="HD35" s="276"/>
      <c r="HE35" s="276"/>
      <c r="HF35" s="276"/>
      <c r="HG35" s="276"/>
      <c r="HH35" s="276"/>
      <c r="HI35" s="276"/>
      <c r="HJ35" s="276"/>
      <c r="HK35" s="276"/>
      <c r="HL35" s="276"/>
      <c r="HM35" s="276"/>
      <c r="HN35" s="276"/>
      <c r="HO35" s="276"/>
      <c r="HP35" s="276"/>
      <c r="HQ35" s="276"/>
      <c r="HR35" s="276"/>
      <c r="HS35" s="276"/>
      <c r="HT35" s="276"/>
      <c r="HU35" s="276"/>
      <c r="HV35" s="276"/>
      <c r="HW35" s="276"/>
      <c r="HX35" s="276"/>
      <c r="HY35" s="276"/>
      <c r="HZ35" s="276"/>
      <c r="IA35" s="276"/>
      <c r="IB35" s="276"/>
      <c r="IC35" s="276"/>
      <c r="ID35" s="276"/>
      <c r="IE35" s="276"/>
      <c r="IF35" s="276"/>
      <c r="IG35" s="276"/>
      <c r="IH35" s="276"/>
    </row>
    <row r="36" spans="1:242" ht="23.25" customHeight="1">
      <c r="A36" s="342" t="s">
        <v>509</v>
      </c>
      <c r="B36" s="342"/>
      <c r="C36" s="342"/>
      <c r="D36" s="342"/>
      <c r="E36" s="342"/>
      <c r="F36" s="342"/>
      <c r="G36" s="274">
        <v>0</v>
      </c>
      <c r="H36" s="275">
        <v>0</v>
      </c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  <c r="CS36" s="276"/>
      <c r="CT36" s="276"/>
      <c r="CU36" s="276"/>
      <c r="CV36" s="276"/>
      <c r="CW36" s="276"/>
      <c r="CX36" s="276"/>
      <c r="CY36" s="276"/>
      <c r="CZ36" s="276"/>
      <c r="DA36" s="276"/>
      <c r="DB36" s="276"/>
      <c r="DC36" s="276"/>
      <c r="DD36" s="276"/>
      <c r="DE36" s="276"/>
      <c r="DF36" s="276"/>
      <c r="DG36" s="276"/>
      <c r="DH36" s="276"/>
      <c r="DI36" s="276"/>
      <c r="DJ36" s="276"/>
      <c r="DK36" s="276"/>
      <c r="DL36" s="276"/>
      <c r="DM36" s="276"/>
      <c r="DN36" s="276"/>
      <c r="DO36" s="276"/>
      <c r="DP36" s="276"/>
      <c r="DQ36" s="276"/>
      <c r="DR36" s="276"/>
      <c r="DS36" s="276"/>
      <c r="DT36" s="276"/>
      <c r="DU36" s="276"/>
      <c r="DV36" s="276"/>
      <c r="DW36" s="276"/>
      <c r="DX36" s="276"/>
      <c r="DY36" s="276"/>
      <c r="DZ36" s="276"/>
      <c r="EA36" s="276"/>
      <c r="EB36" s="276"/>
      <c r="EC36" s="276"/>
      <c r="ED36" s="276"/>
      <c r="EE36" s="276"/>
      <c r="EF36" s="276"/>
      <c r="EG36" s="276"/>
      <c r="EH36" s="276"/>
      <c r="EI36" s="276"/>
      <c r="EJ36" s="276"/>
      <c r="EK36" s="276"/>
      <c r="EL36" s="276"/>
      <c r="EM36" s="276"/>
      <c r="EN36" s="276"/>
      <c r="EO36" s="276"/>
      <c r="EP36" s="276"/>
      <c r="EQ36" s="276"/>
      <c r="ER36" s="276"/>
      <c r="ES36" s="276"/>
      <c r="ET36" s="276"/>
      <c r="EU36" s="276"/>
      <c r="EV36" s="276"/>
      <c r="EW36" s="276"/>
      <c r="EX36" s="276"/>
      <c r="EY36" s="276"/>
      <c r="EZ36" s="276"/>
      <c r="FA36" s="276"/>
      <c r="FB36" s="276"/>
      <c r="FC36" s="276"/>
      <c r="FD36" s="276"/>
      <c r="FE36" s="276"/>
      <c r="FF36" s="276"/>
      <c r="FG36" s="276"/>
      <c r="FH36" s="276"/>
      <c r="FI36" s="276"/>
      <c r="FJ36" s="276"/>
      <c r="FK36" s="276"/>
      <c r="FL36" s="276"/>
      <c r="FM36" s="276"/>
      <c r="FN36" s="276"/>
      <c r="FO36" s="276"/>
      <c r="FP36" s="276"/>
      <c r="FQ36" s="276"/>
      <c r="FR36" s="276"/>
      <c r="FS36" s="276"/>
      <c r="FT36" s="276"/>
      <c r="FU36" s="276"/>
      <c r="FV36" s="276"/>
      <c r="FW36" s="276"/>
      <c r="FX36" s="276"/>
      <c r="FY36" s="276"/>
      <c r="FZ36" s="276"/>
      <c r="GA36" s="276"/>
      <c r="GB36" s="276"/>
      <c r="GC36" s="276"/>
      <c r="GD36" s="276"/>
      <c r="GE36" s="276"/>
      <c r="GF36" s="276"/>
      <c r="GG36" s="276"/>
      <c r="GH36" s="276"/>
      <c r="GI36" s="276"/>
      <c r="GJ36" s="276"/>
      <c r="GK36" s="276"/>
      <c r="GL36" s="276"/>
      <c r="GM36" s="276"/>
      <c r="GN36" s="276"/>
      <c r="GO36" s="276"/>
      <c r="GP36" s="276"/>
      <c r="GQ36" s="276"/>
      <c r="GR36" s="276"/>
      <c r="GS36" s="276"/>
      <c r="GT36" s="276"/>
      <c r="GU36" s="276"/>
      <c r="GV36" s="276"/>
      <c r="GW36" s="276"/>
      <c r="GX36" s="276"/>
      <c r="GY36" s="276"/>
      <c r="GZ36" s="276"/>
      <c r="HA36" s="276"/>
      <c r="HB36" s="276"/>
      <c r="HC36" s="276"/>
      <c r="HD36" s="276"/>
      <c r="HE36" s="276"/>
      <c r="HF36" s="276"/>
      <c r="HG36" s="276"/>
      <c r="HH36" s="276"/>
      <c r="HI36" s="276"/>
      <c r="HJ36" s="276"/>
      <c r="HK36" s="276"/>
      <c r="HL36" s="276"/>
      <c r="HM36" s="276"/>
      <c r="HN36" s="276"/>
      <c r="HO36" s="276"/>
      <c r="HP36" s="276"/>
      <c r="HQ36" s="276"/>
      <c r="HR36" s="276"/>
      <c r="HS36" s="276"/>
      <c r="HT36" s="276"/>
      <c r="HU36" s="276"/>
      <c r="HV36" s="276"/>
      <c r="HW36" s="276"/>
      <c r="HX36" s="276"/>
      <c r="HY36" s="276"/>
      <c r="HZ36" s="276"/>
      <c r="IA36" s="276"/>
      <c r="IB36" s="276"/>
      <c r="IC36" s="276"/>
      <c r="ID36" s="276"/>
      <c r="IE36" s="276"/>
      <c r="IF36" s="276"/>
      <c r="IG36" s="276"/>
      <c r="IH36" s="276"/>
    </row>
    <row r="37" spans="1:242" ht="21" customHeight="1">
      <c r="A37" s="341" t="s">
        <v>510</v>
      </c>
      <c r="B37" s="341"/>
      <c r="C37" s="341"/>
      <c r="D37" s="341"/>
      <c r="E37" s="341"/>
      <c r="F37" s="341"/>
      <c r="G37" s="274">
        <v>0</v>
      </c>
      <c r="H37" s="275">
        <v>0</v>
      </c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6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6"/>
      <c r="BW37" s="276"/>
      <c r="BX37" s="276"/>
      <c r="BY37" s="276"/>
      <c r="BZ37" s="276"/>
      <c r="CA37" s="276"/>
      <c r="CB37" s="276"/>
      <c r="CC37" s="276"/>
      <c r="CD37" s="276"/>
      <c r="CE37" s="276"/>
      <c r="CF37" s="276"/>
      <c r="CG37" s="276"/>
      <c r="CH37" s="276"/>
      <c r="CI37" s="276"/>
      <c r="CJ37" s="276"/>
      <c r="CK37" s="276"/>
      <c r="CL37" s="276"/>
      <c r="CM37" s="276"/>
      <c r="CN37" s="276"/>
      <c r="CO37" s="276"/>
      <c r="CP37" s="276"/>
      <c r="CQ37" s="276"/>
      <c r="CR37" s="276"/>
      <c r="CS37" s="276"/>
      <c r="CT37" s="276"/>
      <c r="CU37" s="276"/>
      <c r="CV37" s="276"/>
      <c r="CW37" s="276"/>
      <c r="CX37" s="276"/>
      <c r="CY37" s="276"/>
      <c r="CZ37" s="276"/>
      <c r="DA37" s="276"/>
      <c r="DB37" s="276"/>
      <c r="DC37" s="276"/>
      <c r="DD37" s="276"/>
      <c r="DE37" s="276"/>
      <c r="DF37" s="276"/>
      <c r="DG37" s="276"/>
      <c r="DH37" s="276"/>
      <c r="DI37" s="276"/>
      <c r="DJ37" s="276"/>
      <c r="DK37" s="276"/>
      <c r="DL37" s="276"/>
      <c r="DM37" s="276"/>
      <c r="DN37" s="276"/>
      <c r="DO37" s="276"/>
      <c r="DP37" s="276"/>
      <c r="DQ37" s="276"/>
      <c r="DR37" s="276"/>
      <c r="DS37" s="276"/>
      <c r="DT37" s="276"/>
      <c r="DU37" s="276"/>
      <c r="DV37" s="276"/>
      <c r="DW37" s="276"/>
      <c r="DX37" s="276"/>
      <c r="DY37" s="276"/>
      <c r="DZ37" s="276"/>
      <c r="EA37" s="276"/>
      <c r="EB37" s="276"/>
      <c r="EC37" s="276"/>
      <c r="ED37" s="276"/>
      <c r="EE37" s="276"/>
      <c r="EF37" s="276"/>
      <c r="EG37" s="276"/>
      <c r="EH37" s="276"/>
      <c r="EI37" s="276"/>
      <c r="EJ37" s="276"/>
      <c r="EK37" s="276"/>
      <c r="EL37" s="276"/>
      <c r="EM37" s="276"/>
      <c r="EN37" s="276"/>
      <c r="EO37" s="276"/>
      <c r="EP37" s="276"/>
      <c r="EQ37" s="276"/>
      <c r="ER37" s="276"/>
      <c r="ES37" s="276"/>
      <c r="ET37" s="276"/>
      <c r="EU37" s="276"/>
      <c r="EV37" s="276"/>
      <c r="EW37" s="276"/>
      <c r="EX37" s="276"/>
      <c r="EY37" s="276"/>
      <c r="EZ37" s="276"/>
      <c r="FA37" s="276"/>
      <c r="FB37" s="276"/>
      <c r="FC37" s="276"/>
      <c r="FD37" s="276"/>
      <c r="FE37" s="276"/>
      <c r="FF37" s="276"/>
      <c r="FG37" s="276"/>
      <c r="FH37" s="276"/>
      <c r="FI37" s="276"/>
      <c r="FJ37" s="276"/>
      <c r="FK37" s="276"/>
      <c r="FL37" s="276"/>
      <c r="FM37" s="276"/>
      <c r="FN37" s="276"/>
      <c r="FO37" s="276"/>
      <c r="FP37" s="276"/>
      <c r="FQ37" s="276"/>
      <c r="FR37" s="276"/>
      <c r="FS37" s="276"/>
      <c r="FT37" s="276"/>
      <c r="FU37" s="276"/>
      <c r="FV37" s="276"/>
      <c r="FW37" s="276"/>
      <c r="FX37" s="276"/>
      <c r="FY37" s="276"/>
      <c r="FZ37" s="276"/>
      <c r="GA37" s="276"/>
      <c r="GB37" s="276"/>
      <c r="GC37" s="276"/>
      <c r="GD37" s="276"/>
      <c r="GE37" s="276"/>
      <c r="GF37" s="276"/>
      <c r="GG37" s="276"/>
      <c r="GH37" s="276"/>
      <c r="GI37" s="276"/>
      <c r="GJ37" s="276"/>
      <c r="GK37" s="276"/>
      <c r="GL37" s="276"/>
      <c r="GM37" s="276"/>
      <c r="GN37" s="276"/>
      <c r="GO37" s="276"/>
      <c r="GP37" s="276"/>
      <c r="GQ37" s="276"/>
      <c r="GR37" s="276"/>
      <c r="GS37" s="276"/>
      <c r="GT37" s="276"/>
      <c r="GU37" s="276"/>
      <c r="GV37" s="276"/>
      <c r="GW37" s="276"/>
      <c r="GX37" s="276"/>
      <c r="GY37" s="276"/>
      <c r="GZ37" s="276"/>
      <c r="HA37" s="276"/>
      <c r="HB37" s="276"/>
      <c r="HC37" s="276"/>
      <c r="HD37" s="276"/>
      <c r="HE37" s="276"/>
      <c r="HF37" s="276"/>
      <c r="HG37" s="276"/>
      <c r="HH37" s="276"/>
      <c r="HI37" s="276"/>
      <c r="HJ37" s="276"/>
      <c r="HK37" s="276"/>
      <c r="HL37" s="276"/>
      <c r="HM37" s="276"/>
      <c r="HN37" s="276"/>
      <c r="HO37" s="276"/>
      <c r="HP37" s="276"/>
      <c r="HQ37" s="276"/>
      <c r="HR37" s="276"/>
      <c r="HS37" s="276"/>
      <c r="HT37" s="276"/>
      <c r="HU37" s="276"/>
      <c r="HV37" s="276"/>
      <c r="HW37" s="276"/>
      <c r="HX37" s="276"/>
      <c r="HY37" s="276"/>
      <c r="HZ37" s="276"/>
      <c r="IA37" s="276"/>
      <c r="IB37" s="276"/>
      <c r="IC37" s="276"/>
      <c r="ID37" s="276"/>
      <c r="IE37" s="276"/>
      <c r="IF37" s="276"/>
      <c r="IG37" s="276"/>
      <c r="IH37" s="276"/>
    </row>
    <row r="38" spans="1:242" ht="18.75" customHeight="1">
      <c r="A38" s="341" t="s">
        <v>511</v>
      </c>
      <c r="B38" s="341"/>
      <c r="C38" s="341"/>
      <c r="D38" s="341"/>
      <c r="E38" s="341"/>
      <c r="F38" s="341"/>
      <c r="G38" s="274">
        <v>0</v>
      </c>
      <c r="H38" s="275">
        <v>0</v>
      </c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276"/>
      <c r="BQ38" s="276"/>
      <c r="BR38" s="276"/>
      <c r="BS38" s="276"/>
      <c r="BT38" s="276"/>
      <c r="BU38" s="276"/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76"/>
      <c r="CH38" s="276"/>
      <c r="CI38" s="276"/>
      <c r="CJ38" s="276"/>
      <c r="CK38" s="276"/>
      <c r="CL38" s="276"/>
      <c r="CM38" s="276"/>
      <c r="CN38" s="276"/>
      <c r="CO38" s="276"/>
      <c r="CP38" s="276"/>
      <c r="CQ38" s="276"/>
      <c r="CR38" s="276"/>
      <c r="CS38" s="276"/>
      <c r="CT38" s="276"/>
      <c r="CU38" s="276"/>
      <c r="CV38" s="276"/>
      <c r="CW38" s="276"/>
      <c r="CX38" s="276"/>
      <c r="CY38" s="276"/>
      <c r="CZ38" s="276"/>
      <c r="DA38" s="276"/>
      <c r="DB38" s="276"/>
      <c r="DC38" s="276"/>
      <c r="DD38" s="276"/>
      <c r="DE38" s="276"/>
      <c r="DF38" s="276"/>
      <c r="DG38" s="276"/>
      <c r="DH38" s="276"/>
      <c r="DI38" s="276"/>
      <c r="DJ38" s="276"/>
      <c r="DK38" s="276"/>
      <c r="DL38" s="276"/>
      <c r="DM38" s="276"/>
      <c r="DN38" s="276"/>
      <c r="DO38" s="276"/>
      <c r="DP38" s="276"/>
      <c r="DQ38" s="276"/>
      <c r="DR38" s="276"/>
      <c r="DS38" s="276"/>
      <c r="DT38" s="276"/>
      <c r="DU38" s="276"/>
      <c r="DV38" s="276"/>
      <c r="DW38" s="276"/>
      <c r="DX38" s="276"/>
      <c r="DY38" s="276"/>
      <c r="DZ38" s="276"/>
      <c r="EA38" s="276"/>
      <c r="EB38" s="276"/>
      <c r="EC38" s="276"/>
      <c r="ED38" s="276"/>
      <c r="EE38" s="276"/>
      <c r="EF38" s="276"/>
      <c r="EG38" s="276"/>
      <c r="EH38" s="276"/>
      <c r="EI38" s="276"/>
      <c r="EJ38" s="276"/>
      <c r="EK38" s="276"/>
      <c r="EL38" s="276"/>
      <c r="EM38" s="276"/>
      <c r="EN38" s="276"/>
      <c r="EO38" s="276"/>
      <c r="EP38" s="276"/>
      <c r="EQ38" s="276"/>
      <c r="ER38" s="276"/>
      <c r="ES38" s="276"/>
      <c r="ET38" s="276"/>
      <c r="EU38" s="276"/>
      <c r="EV38" s="276"/>
      <c r="EW38" s="276"/>
      <c r="EX38" s="276"/>
      <c r="EY38" s="276"/>
      <c r="EZ38" s="276"/>
      <c r="FA38" s="276"/>
      <c r="FB38" s="276"/>
      <c r="FC38" s="276"/>
      <c r="FD38" s="276"/>
      <c r="FE38" s="276"/>
      <c r="FF38" s="276"/>
      <c r="FG38" s="276"/>
      <c r="FH38" s="276"/>
      <c r="FI38" s="276"/>
      <c r="FJ38" s="276"/>
      <c r="FK38" s="276"/>
      <c r="FL38" s="276"/>
      <c r="FM38" s="276"/>
      <c r="FN38" s="276"/>
      <c r="FO38" s="276"/>
      <c r="FP38" s="276"/>
      <c r="FQ38" s="276"/>
      <c r="FR38" s="276"/>
      <c r="FS38" s="276"/>
      <c r="FT38" s="276"/>
      <c r="FU38" s="276"/>
      <c r="FV38" s="276"/>
      <c r="FW38" s="276"/>
      <c r="FX38" s="276"/>
      <c r="FY38" s="276"/>
      <c r="FZ38" s="276"/>
      <c r="GA38" s="276"/>
      <c r="GB38" s="276"/>
      <c r="GC38" s="276"/>
      <c r="GD38" s="276"/>
      <c r="GE38" s="276"/>
      <c r="GF38" s="276"/>
      <c r="GG38" s="276"/>
      <c r="GH38" s="276"/>
      <c r="GI38" s="276"/>
      <c r="GJ38" s="276"/>
      <c r="GK38" s="276"/>
      <c r="GL38" s="276"/>
      <c r="GM38" s="276"/>
      <c r="GN38" s="276"/>
      <c r="GO38" s="276"/>
      <c r="GP38" s="276"/>
      <c r="GQ38" s="276"/>
      <c r="GR38" s="276"/>
      <c r="GS38" s="276"/>
      <c r="GT38" s="276"/>
      <c r="GU38" s="276"/>
      <c r="GV38" s="276"/>
      <c r="GW38" s="276"/>
      <c r="GX38" s="276"/>
      <c r="GY38" s="276"/>
      <c r="GZ38" s="276"/>
      <c r="HA38" s="276"/>
      <c r="HB38" s="276"/>
      <c r="HC38" s="276"/>
      <c r="HD38" s="276"/>
      <c r="HE38" s="276"/>
      <c r="HF38" s="276"/>
      <c r="HG38" s="276"/>
      <c r="HH38" s="276"/>
      <c r="HI38" s="276"/>
      <c r="HJ38" s="276"/>
      <c r="HK38" s="276"/>
      <c r="HL38" s="276"/>
      <c r="HM38" s="276"/>
      <c r="HN38" s="276"/>
      <c r="HO38" s="276"/>
      <c r="HP38" s="276"/>
      <c r="HQ38" s="276"/>
      <c r="HR38" s="276"/>
      <c r="HS38" s="276"/>
      <c r="HT38" s="276"/>
      <c r="HU38" s="276"/>
      <c r="HV38" s="276"/>
      <c r="HW38" s="276"/>
      <c r="HX38" s="276"/>
      <c r="HY38" s="276"/>
      <c r="HZ38" s="276"/>
      <c r="IA38" s="276"/>
      <c r="IB38" s="276"/>
      <c r="IC38" s="276"/>
      <c r="ID38" s="276"/>
      <c r="IE38" s="276"/>
      <c r="IF38" s="276"/>
      <c r="IG38" s="276"/>
      <c r="IH38" s="276"/>
    </row>
  </sheetData>
  <printOptions/>
  <pageMargins left="0.75" right="0.31" top="0.43" bottom="0.42" header="0.28" footer="0.3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Vinh Son J/C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 Trung</dc:creator>
  <cp:keywords/>
  <dc:description/>
  <cp:lastModifiedBy>Duy Trung</cp:lastModifiedBy>
  <cp:lastPrinted>2010-10-28T04:45:37Z</cp:lastPrinted>
  <dcterms:created xsi:type="dcterms:W3CDTF">2010-10-26T01:49:15Z</dcterms:created>
  <dcterms:modified xsi:type="dcterms:W3CDTF">2010-10-28T06:36:48Z</dcterms:modified>
  <cp:category/>
  <cp:version/>
  <cp:contentType/>
  <cp:contentStatus/>
</cp:coreProperties>
</file>